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'расходы'!$A$1:$I$129</definedName>
  </definedNames>
  <calcPr fullCalcOnLoad="1"/>
</workbook>
</file>

<file path=xl/sharedStrings.xml><?xml version="1.0" encoding="utf-8"?>
<sst xmlns="http://schemas.openxmlformats.org/spreadsheetml/2006/main" count="529" uniqueCount="139">
  <si>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</si>
  <si>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</si>
  <si>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</si>
  <si>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</si>
  <si>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</si>
  <si>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</si>
  <si>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</si>
  <si>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</si>
  <si>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</si>
  <si>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</si>
  <si>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</si>
  <si>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</si>
  <si>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</si>
  <si>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10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</si>
  <si>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</si>
  <si>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</si>
  <si>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</si>
  <si>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</si>
  <si>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</si>
  <si>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</si>
  <si>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</si>
  <si>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</si>
  <si>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</si>
  <si>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</si>
  <si>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</si>
  <si>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</si>
  <si>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</si>
  <si>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</si>
  <si>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</si>
  <si>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</si>
  <si>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</si>
  <si>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</si>
  <si>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</si>
  <si>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</si>
  <si>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</si>
  <si>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</si>
  <si>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</si>
  <si>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</si>
  <si>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</si>
  <si>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</si>
  <si>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</si>
  <si>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</si>
  <si>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</si>
  <si>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</si>
  <si>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</si>
  <si>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</si>
  <si>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</si>
  <si>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</si>
  <si>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</si>
  <si>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</si>
  <si>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</si>
  <si>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</si>
  <si>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</si>
  <si>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</si>
  <si>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</si>
  <si>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</si>
  <si>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</si>
  <si>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</si>
  <si>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</si>
  <si>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</si>
  <si>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</si>
  <si>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</si>
  <si>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</si>
  <si>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</si>
  <si>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</si>
  <si>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</si>
  <si>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</si>
  <si>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</si>
  <si>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</si>
  <si>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</si>
  <si>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</si>
  <si>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</si>
  <si>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Иные межбюджетные трансферты</t>
  </si>
  <si>
    <t>231 00 90010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</si>
  <si>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</si>
  <si>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</si>
  <si>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</si>
  <si>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</si>
  <si>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</si>
  <si>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</si>
  <si>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</si>
  <si>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>Жилищно-коммунальное хозяйство</t>
  </si>
  <si>
    <t>311 00 90010</t>
  </si>
  <si>
    <t>351 00 90010</t>
  </si>
  <si>
    <t>320 00 00000</t>
  </si>
  <si>
    <t>321 00 90010</t>
  </si>
  <si>
    <t>361 00 90010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</si>
  <si>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</si>
  <si>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</si>
  <si>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</si>
  <si>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</si>
  <si>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</si>
  <si>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</si>
  <si>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</si>
  <si>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</si>
  <si>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</si>
  <si>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</si>
  <si>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</si>
  <si>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</si>
  <si>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</si>
  <si>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</si>
  <si>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</si>
  <si>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</si>
  <si>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</si>
  <si>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</si>
  <si>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</si>
  <si>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Другие общегосударственные вопросы</t>
  </si>
  <si>
    <t>13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</si>
  <si>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</si>
  <si>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</si>
  <si>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</si>
  <si>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</si>
  <si>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</si>
  <si>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</si>
  <si>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</si>
  <si>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Исполнение судебных актов Российской Федерации и мировых соглашений</t>
  </si>
  <si>
    <t>831</t>
  </si>
  <si>
    <t>351 00 88380</t>
  </si>
  <si>
    <t>Межбюджетные трансферты</t>
  </si>
  <si>
    <t>540</t>
  </si>
  <si>
    <t>500</t>
  </si>
  <si>
    <t>541 00 78680</t>
  </si>
  <si>
    <t>351 00 88270</t>
  </si>
  <si>
    <t xml:space="preserve">Исполнено </t>
  </si>
  <si>
    <t>Жилищное хозяйство</t>
  </si>
  <si>
    <t>Об исполнении местного бюджета за  1 квартал 2021 года по разделам, подразделам, целевым статьям и видам расходов функциональной классификации расходов бюджетов Российской Федерации</t>
  </si>
  <si>
    <t>Закупка энергетических ресурсов</t>
  </si>
  <si>
    <t>247</t>
  </si>
  <si>
    <t>221 00 78793</t>
  </si>
  <si>
    <t>130 F2 55550</t>
  </si>
  <si>
    <t>Реализация программ формирования современной городской среды</t>
  </si>
  <si>
    <t>351 00 71400</t>
  </si>
  <si>
    <t>351 00 80400</t>
  </si>
  <si>
    <t xml:space="preserve">Муниципального Совета сельского поселения "Оксовское"  </t>
  </si>
  <si>
    <t xml:space="preserve">Плесецкого муниципального района Архангельской области </t>
  </si>
  <si>
    <t xml:space="preserve">Приложение № 2 к решению </t>
  </si>
  <si>
    <t>281 00 00000</t>
  </si>
  <si>
    <t>281 00 90010</t>
  </si>
  <si>
    <t xml:space="preserve"> от 29 июля 2021 г. № 214 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</si>
</sst>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7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2" fontId="11" fillId="0" borderId="11" xfId="6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SheetLayoutView="93" zoomScalePageLayoutView="0" workbookViewId="0" topLeftCell="A1">
      <selection activeCell="L12" sqref="L12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4" customWidth="1"/>
    <col min="8" max="8" width="13.140625" style="14" customWidth="1"/>
    <col min="9" max="9" width="12.140625" style="6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1:9" ht="12.75">
      <c r="A1" s="101" t="s">
        <v>135</v>
      </c>
      <c r="B1" s="101"/>
      <c r="C1" s="101"/>
      <c r="D1" s="101"/>
      <c r="E1" s="101"/>
      <c r="F1" s="101"/>
      <c r="G1" s="101"/>
      <c r="H1" s="101"/>
      <c r="I1" s="101"/>
    </row>
    <row r="2" spans="1:11" ht="12.75">
      <c r="A2" s="101" t="s">
        <v>133</v>
      </c>
      <c r="B2" s="101"/>
      <c r="C2" s="101"/>
      <c r="D2" s="101"/>
      <c r="E2" s="101"/>
      <c r="F2" s="101"/>
      <c r="G2" s="101"/>
      <c r="H2" s="101"/>
      <c r="I2" s="101"/>
      <c r="J2" s="4"/>
      <c r="K2" s="4"/>
    </row>
    <row r="3" spans="1:11" ht="12.75">
      <c r="A3" s="101" t="s">
        <v>134</v>
      </c>
      <c r="B3" s="101"/>
      <c r="C3" s="101"/>
      <c r="D3" s="101"/>
      <c r="E3" s="101"/>
      <c r="F3" s="101"/>
      <c r="G3" s="101"/>
      <c r="H3" s="101"/>
      <c r="I3" s="101"/>
      <c r="J3" s="4"/>
      <c r="K3" s="4"/>
    </row>
    <row r="4" spans="1:9" ht="12.75">
      <c r="A4" s="101" t="s">
        <v>138</v>
      </c>
      <c r="B4" s="101"/>
      <c r="C4" s="101"/>
      <c r="D4" s="101"/>
      <c r="E4" s="101"/>
      <c r="F4" s="101"/>
      <c r="G4" s="101"/>
      <c r="H4" s="101"/>
      <c r="I4" s="101"/>
    </row>
    <row r="5" spans="1:6" ht="12.75">
      <c r="A5" s="102" t="s">
        <v>0</v>
      </c>
      <c r="B5" s="102"/>
      <c r="C5" s="102"/>
      <c r="D5" s="102"/>
      <c r="E5" s="102"/>
      <c r="F5" s="8"/>
    </row>
    <row r="6" spans="1:9" ht="27.75" customHeight="1">
      <c r="A6" s="104" t="s">
        <v>125</v>
      </c>
      <c r="B6" s="104"/>
      <c r="C6" s="104"/>
      <c r="D6" s="104"/>
      <c r="E6" s="104"/>
      <c r="F6" s="10"/>
      <c r="G6" s="15"/>
      <c r="H6" s="15"/>
      <c r="I6" s="7"/>
    </row>
    <row r="7" spans="1:8" ht="12.75">
      <c r="A7" s="103"/>
      <c r="B7" s="103"/>
      <c r="C7" s="103"/>
      <c r="D7" s="103"/>
      <c r="E7" s="103"/>
      <c r="F7" s="9"/>
      <c r="G7" s="12"/>
      <c r="H7" s="12"/>
    </row>
    <row r="8" spans="1:8" ht="9" customHeight="1">
      <c r="A8" s="2"/>
      <c r="B8" s="3"/>
      <c r="C8" s="3"/>
      <c r="D8" s="3"/>
      <c r="E8" s="5"/>
      <c r="F8" s="5"/>
      <c r="G8" s="13"/>
      <c r="H8" s="13"/>
    </row>
    <row r="9" spans="1:9" ht="24">
      <c r="A9" s="17" t="s">
        <v>1</v>
      </c>
      <c r="B9" s="18" t="s">
        <v>2</v>
      </c>
      <c r="C9" s="18" t="s">
        <v>42</v>
      </c>
      <c r="D9" s="18" t="s">
        <v>3</v>
      </c>
      <c r="E9" s="18" t="s">
        <v>43</v>
      </c>
      <c r="F9" s="19" t="s">
        <v>105</v>
      </c>
      <c r="G9" s="20" t="s">
        <v>123</v>
      </c>
      <c r="H9" s="20" t="s">
        <v>4</v>
      </c>
      <c r="I9" s="21" t="s">
        <v>41</v>
      </c>
    </row>
    <row r="10" spans="1:9" ht="12.75">
      <c r="A10" s="22">
        <v>1</v>
      </c>
      <c r="B10" s="23">
        <v>2</v>
      </c>
      <c r="C10" s="23">
        <v>3</v>
      </c>
      <c r="D10" s="24">
        <v>4</v>
      </c>
      <c r="E10" s="23">
        <v>5</v>
      </c>
      <c r="F10" s="84">
        <v>6</v>
      </c>
      <c r="G10" s="25">
        <v>7</v>
      </c>
      <c r="H10" s="25">
        <v>8</v>
      </c>
      <c r="I10" s="26">
        <v>9</v>
      </c>
    </row>
    <row r="11" spans="1:9" ht="12.75">
      <c r="A11" s="27" t="s">
        <v>44</v>
      </c>
      <c r="B11" s="28" t="s">
        <v>5</v>
      </c>
      <c r="C11" s="29"/>
      <c r="D11" s="30"/>
      <c r="E11" s="31"/>
      <c r="F11" s="92">
        <f>F12+F19+F40+F43</f>
        <v>2685071.46</v>
      </c>
      <c r="G11" s="92">
        <f>G12+G19+G40+G43</f>
        <v>480159.35000000003</v>
      </c>
      <c r="H11" s="92">
        <f>H12+H19+H40+H43</f>
        <v>2204912.11</v>
      </c>
      <c r="I11" s="32">
        <f>G11/F11*100</f>
        <v>17.88255385947903</v>
      </c>
    </row>
    <row r="12" spans="1:10" ht="24">
      <c r="A12" s="33" t="s">
        <v>45</v>
      </c>
      <c r="B12" s="28" t="s">
        <v>5</v>
      </c>
      <c r="C12" s="28" t="s">
        <v>6</v>
      </c>
      <c r="D12" s="28"/>
      <c r="E12" s="31"/>
      <c r="F12" s="92">
        <f>F13</f>
        <v>585798.44</v>
      </c>
      <c r="G12" s="92">
        <f>G13</f>
        <v>114196.94</v>
      </c>
      <c r="H12" s="92">
        <f>H13</f>
        <v>471601.5</v>
      </c>
      <c r="I12" s="32">
        <f>I13</f>
        <v>19.494237642558424</v>
      </c>
      <c r="J12" s="11"/>
    </row>
    <row r="13" spans="1:9" ht="12.75">
      <c r="A13" s="34" t="s">
        <v>46</v>
      </c>
      <c r="B13" s="35" t="s">
        <v>5</v>
      </c>
      <c r="C13" s="35" t="s">
        <v>6</v>
      </c>
      <c r="D13" s="35" t="s">
        <v>47</v>
      </c>
      <c r="E13" s="36"/>
      <c r="F13" s="49">
        <f aca="true" t="shared" si="0" ref="F13:G15">F14</f>
        <v>585798.44</v>
      </c>
      <c r="G13" s="44">
        <f t="shared" si="0"/>
        <v>114196.94</v>
      </c>
      <c r="H13" s="44">
        <f>H14</f>
        <v>471601.5</v>
      </c>
      <c r="I13" s="40">
        <f aca="true" t="shared" si="1" ref="I13:I18">G13/F13*100</f>
        <v>19.494237642558424</v>
      </c>
    </row>
    <row r="14" spans="1:9" ht="12.75">
      <c r="A14" s="37" t="s">
        <v>7</v>
      </c>
      <c r="B14" s="35" t="s">
        <v>5</v>
      </c>
      <c r="C14" s="35" t="s">
        <v>6</v>
      </c>
      <c r="D14" s="35" t="s">
        <v>48</v>
      </c>
      <c r="E14" s="36"/>
      <c r="F14" s="49">
        <f t="shared" si="0"/>
        <v>585798.44</v>
      </c>
      <c r="G14" s="44">
        <f t="shared" si="0"/>
        <v>114196.94</v>
      </c>
      <c r="H14" s="44">
        <f>H15</f>
        <v>471601.5</v>
      </c>
      <c r="I14" s="40">
        <f t="shared" si="1"/>
        <v>19.494237642558424</v>
      </c>
    </row>
    <row r="15" spans="1:9" ht="12.75">
      <c r="A15" s="38" t="s">
        <v>20</v>
      </c>
      <c r="B15" s="35" t="s">
        <v>5</v>
      </c>
      <c r="C15" s="35" t="s">
        <v>6</v>
      </c>
      <c r="D15" s="35" t="s">
        <v>49</v>
      </c>
      <c r="E15" s="39" t="s">
        <v>50</v>
      </c>
      <c r="F15" s="49">
        <f t="shared" si="0"/>
        <v>585798.44</v>
      </c>
      <c r="G15" s="44">
        <f t="shared" si="0"/>
        <v>114196.94</v>
      </c>
      <c r="H15" s="44">
        <f>H16</f>
        <v>471601.5</v>
      </c>
      <c r="I15" s="40">
        <f t="shared" si="1"/>
        <v>19.494237642558424</v>
      </c>
    </row>
    <row r="16" spans="1:9" ht="12.75">
      <c r="A16" s="38" t="s">
        <v>51</v>
      </c>
      <c r="B16" s="35" t="s">
        <v>5</v>
      </c>
      <c r="C16" s="35" t="s">
        <v>6</v>
      </c>
      <c r="D16" s="35" t="s">
        <v>49</v>
      </c>
      <c r="E16" s="39" t="s">
        <v>21</v>
      </c>
      <c r="F16" s="49">
        <f>F17+F18</f>
        <v>585798.44</v>
      </c>
      <c r="G16" s="44">
        <f>G17+G18</f>
        <v>114196.94</v>
      </c>
      <c r="H16" s="44">
        <f>H17+H18</f>
        <v>471601.5</v>
      </c>
      <c r="I16" s="40">
        <f>G16/F16*100</f>
        <v>19.494237642558424</v>
      </c>
    </row>
    <row r="17" spans="1:9" ht="12.75">
      <c r="A17" s="38" t="s">
        <v>52</v>
      </c>
      <c r="B17" s="35" t="s">
        <v>5</v>
      </c>
      <c r="C17" s="35" t="s">
        <v>6</v>
      </c>
      <c r="D17" s="35" t="s">
        <v>49</v>
      </c>
      <c r="E17" s="39" t="s">
        <v>19</v>
      </c>
      <c r="F17" s="49">
        <v>449922</v>
      </c>
      <c r="G17" s="44">
        <v>91146.76</v>
      </c>
      <c r="H17" s="44">
        <f>F17-G17</f>
        <v>358775.24</v>
      </c>
      <c r="I17" s="40">
        <f>G17/F17*100</f>
        <v>20.258347002369298</v>
      </c>
    </row>
    <row r="18" spans="1:9" ht="24">
      <c r="A18" s="41" t="s">
        <v>53</v>
      </c>
      <c r="B18" s="35" t="s">
        <v>5</v>
      </c>
      <c r="C18" s="35" t="s">
        <v>6</v>
      </c>
      <c r="D18" s="35" t="s">
        <v>49</v>
      </c>
      <c r="E18" s="39" t="s">
        <v>54</v>
      </c>
      <c r="F18" s="49">
        <v>135876.44</v>
      </c>
      <c r="G18" s="44">
        <v>23050.18</v>
      </c>
      <c r="H18" s="44">
        <f>F18-G18</f>
        <v>112826.26000000001</v>
      </c>
      <c r="I18" s="40">
        <f t="shared" si="1"/>
        <v>16.964074124991793</v>
      </c>
    </row>
    <row r="19" spans="1:9" ht="24">
      <c r="A19" s="33" t="s">
        <v>60</v>
      </c>
      <c r="B19" s="42" t="s">
        <v>5</v>
      </c>
      <c r="C19" s="43" t="s">
        <v>8</v>
      </c>
      <c r="D19" s="29"/>
      <c r="E19" s="31"/>
      <c r="F19" s="92">
        <f>F20</f>
        <v>2081073.02</v>
      </c>
      <c r="G19" s="92">
        <f>G20</f>
        <v>365962.41000000003</v>
      </c>
      <c r="H19" s="92">
        <f>H20</f>
        <v>1715110.6099999999</v>
      </c>
      <c r="I19" s="32">
        <f>I20</f>
        <v>17.585274830961964</v>
      </c>
    </row>
    <row r="20" spans="1:9" ht="12.75">
      <c r="A20" s="34" t="s">
        <v>61</v>
      </c>
      <c r="B20" s="39" t="s">
        <v>5</v>
      </c>
      <c r="C20" s="45" t="s">
        <v>8</v>
      </c>
      <c r="D20" s="46" t="s">
        <v>55</v>
      </c>
      <c r="E20" s="47"/>
      <c r="F20" s="48">
        <f>F21</f>
        <v>2081073.02</v>
      </c>
      <c r="G20" s="48">
        <f>G21</f>
        <v>365962.41000000003</v>
      </c>
      <c r="H20" s="44">
        <f aca="true" t="shared" si="2" ref="H20:H61">F20-G20</f>
        <v>1715110.6099999999</v>
      </c>
      <c r="I20" s="40">
        <f aca="true" t="shared" si="3" ref="I20:I61">G20/F20*100</f>
        <v>17.585274830961964</v>
      </c>
    </row>
    <row r="21" spans="1:9" ht="12.75">
      <c r="A21" s="37" t="s">
        <v>62</v>
      </c>
      <c r="B21" s="39" t="s">
        <v>5</v>
      </c>
      <c r="C21" s="45" t="s">
        <v>8</v>
      </c>
      <c r="D21" s="46" t="s">
        <v>56</v>
      </c>
      <c r="E21" s="39"/>
      <c r="F21" s="49">
        <f>F22+F37</f>
        <v>2081073.02</v>
      </c>
      <c r="G21" s="49">
        <f>G22+G37</f>
        <v>365962.41000000003</v>
      </c>
      <c r="H21" s="44">
        <f>F21-G21</f>
        <v>1715110.6099999999</v>
      </c>
      <c r="I21" s="40">
        <f>G21/F21*100</f>
        <v>17.585274830961964</v>
      </c>
    </row>
    <row r="22" spans="1:9" ht="12.75">
      <c r="A22" s="38" t="s">
        <v>20</v>
      </c>
      <c r="B22" s="47" t="s">
        <v>5</v>
      </c>
      <c r="C22" s="47" t="s">
        <v>8</v>
      </c>
      <c r="D22" s="35" t="s">
        <v>57</v>
      </c>
      <c r="E22" s="39"/>
      <c r="F22" s="49">
        <f>F23+F27+F32+F29</f>
        <v>1993573.02</v>
      </c>
      <c r="G22" s="49">
        <f>G23+G27+G32+G29</f>
        <v>354462.41000000003</v>
      </c>
      <c r="H22" s="44">
        <f>F22-G22</f>
        <v>1639110.6099999999</v>
      </c>
      <c r="I22" s="40">
        <f>G22/F22*100</f>
        <v>17.780257178640994</v>
      </c>
    </row>
    <row r="23" spans="1:9" ht="12.75">
      <c r="A23" s="38" t="s">
        <v>51</v>
      </c>
      <c r="B23" s="47" t="s">
        <v>5</v>
      </c>
      <c r="C23" s="47" t="s">
        <v>8</v>
      </c>
      <c r="D23" s="35" t="s">
        <v>57</v>
      </c>
      <c r="E23" s="39" t="s">
        <v>21</v>
      </c>
      <c r="F23" s="49">
        <f>F24+F26+F25</f>
        <v>1468920.46</v>
      </c>
      <c r="G23" s="49">
        <f>G24+G26+G25</f>
        <v>239535.29</v>
      </c>
      <c r="H23" s="44">
        <f>H24+H25+H26</f>
        <v>1229385.17</v>
      </c>
      <c r="I23" s="40">
        <f t="shared" si="3"/>
        <v>16.306893158803167</v>
      </c>
    </row>
    <row r="24" spans="1:9" ht="12.75">
      <c r="A24" s="38" t="s">
        <v>63</v>
      </c>
      <c r="B24" s="47" t="s">
        <v>5</v>
      </c>
      <c r="C24" s="47" t="s">
        <v>8</v>
      </c>
      <c r="D24" s="35" t="s">
        <v>57</v>
      </c>
      <c r="E24" s="39" t="s">
        <v>19</v>
      </c>
      <c r="F24" s="49">
        <v>1096713.1</v>
      </c>
      <c r="G24" s="44">
        <v>179345.41</v>
      </c>
      <c r="H24" s="44">
        <f t="shared" si="2"/>
        <v>917367.6900000001</v>
      </c>
      <c r="I24" s="40">
        <f t="shared" si="3"/>
        <v>16.35299240977426</v>
      </c>
    </row>
    <row r="25" spans="1:9" ht="24">
      <c r="A25" s="38" t="s">
        <v>22</v>
      </c>
      <c r="B25" s="47" t="s">
        <v>5</v>
      </c>
      <c r="C25" s="47" t="s">
        <v>8</v>
      </c>
      <c r="D25" s="35" t="s">
        <v>57</v>
      </c>
      <c r="E25" s="39" t="s">
        <v>23</v>
      </c>
      <c r="F25" s="49">
        <v>41000</v>
      </c>
      <c r="G25" s="44">
        <v>0</v>
      </c>
      <c r="H25" s="44">
        <f t="shared" si="2"/>
        <v>41000</v>
      </c>
      <c r="I25" s="40">
        <f t="shared" si="3"/>
        <v>0</v>
      </c>
    </row>
    <row r="26" spans="1:9" ht="24">
      <c r="A26" s="41" t="s">
        <v>53</v>
      </c>
      <c r="B26" s="47" t="s">
        <v>5</v>
      </c>
      <c r="C26" s="47" t="s">
        <v>8</v>
      </c>
      <c r="D26" s="35" t="s">
        <v>57</v>
      </c>
      <c r="E26" s="39" t="s">
        <v>54</v>
      </c>
      <c r="F26" s="49">
        <v>331207.36</v>
      </c>
      <c r="G26" s="44">
        <v>60189.88</v>
      </c>
      <c r="H26" s="44">
        <f t="shared" si="2"/>
        <v>271017.48</v>
      </c>
      <c r="I26" s="40">
        <f t="shared" si="3"/>
        <v>18.17286910532423</v>
      </c>
    </row>
    <row r="27" spans="1:9" ht="24">
      <c r="A27" s="38" t="s">
        <v>58</v>
      </c>
      <c r="B27" s="47" t="s">
        <v>5</v>
      </c>
      <c r="C27" s="47" t="s">
        <v>8</v>
      </c>
      <c r="D27" s="35" t="s">
        <v>57</v>
      </c>
      <c r="E27" s="45" t="s">
        <v>24</v>
      </c>
      <c r="F27" s="49">
        <f>F28+F31</f>
        <v>513616.56</v>
      </c>
      <c r="G27" s="49">
        <f>G28+G31</f>
        <v>113411.85</v>
      </c>
      <c r="H27" s="49">
        <f>H28+H31</f>
        <v>400204.71</v>
      </c>
      <c r="I27" s="40">
        <f t="shared" si="3"/>
        <v>22.0810345367369</v>
      </c>
    </row>
    <row r="28" spans="1:9" ht="24">
      <c r="A28" s="38" t="s">
        <v>59</v>
      </c>
      <c r="B28" s="47" t="s">
        <v>5</v>
      </c>
      <c r="C28" s="47" t="s">
        <v>8</v>
      </c>
      <c r="D28" s="35" t="s">
        <v>57</v>
      </c>
      <c r="E28" s="45" t="s">
        <v>25</v>
      </c>
      <c r="F28" s="49">
        <v>143457.75</v>
      </c>
      <c r="G28" s="44">
        <v>23749.49</v>
      </c>
      <c r="H28" s="44">
        <f t="shared" si="2"/>
        <v>119708.26</v>
      </c>
      <c r="I28" s="40">
        <f t="shared" si="3"/>
        <v>16.555041466912733</v>
      </c>
    </row>
    <row r="29" spans="1:9" ht="12.75" hidden="1">
      <c r="A29" s="38" t="s">
        <v>110</v>
      </c>
      <c r="B29" s="47" t="s">
        <v>5</v>
      </c>
      <c r="C29" s="47" t="s">
        <v>8</v>
      </c>
      <c r="D29" s="35" t="s">
        <v>57</v>
      </c>
      <c r="E29" s="45" t="s">
        <v>112</v>
      </c>
      <c r="F29" s="49">
        <f>F30</f>
        <v>0</v>
      </c>
      <c r="G29" s="44">
        <f>G30</f>
        <v>0</v>
      </c>
      <c r="H29" s="44">
        <f t="shared" si="2"/>
        <v>0</v>
      </c>
      <c r="I29" s="40" t="e">
        <f t="shared" si="3"/>
        <v>#DIV/0!</v>
      </c>
    </row>
    <row r="30" spans="1:9" ht="12.75" hidden="1">
      <c r="A30" s="38" t="s">
        <v>115</v>
      </c>
      <c r="B30" s="47" t="s">
        <v>5</v>
      </c>
      <c r="C30" s="47" t="s">
        <v>8</v>
      </c>
      <c r="D30" s="35" t="s">
        <v>57</v>
      </c>
      <c r="E30" s="45" t="s">
        <v>116</v>
      </c>
      <c r="F30" s="49">
        <v>0</v>
      </c>
      <c r="G30" s="44">
        <v>0</v>
      </c>
      <c r="H30" s="44">
        <f t="shared" si="2"/>
        <v>0</v>
      </c>
      <c r="I30" s="40" t="e">
        <f t="shared" si="3"/>
        <v>#DIV/0!</v>
      </c>
    </row>
    <row r="31" spans="1:9" ht="12.75">
      <c r="A31" s="38" t="s">
        <v>126</v>
      </c>
      <c r="B31" s="47" t="s">
        <v>5</v>
      </c>
      <c r="C31" s="47" t="s">
        <v>8</v>
      </c>
      <c r="D31" s="35" t="s">
        <v>57</v>
      </c>
      <c r="E31" s="45" t="s">
        <v>127</v>
      </c>
      <c r="F31" s="49">
        <v>370158.81</v>
      </c>
      <c r="G31" s="44">
        <v>89662.36</v>
      </c>
      <c r="H31" s="44">
        <f t="shared" si="2"/>
        <v>280496.45</v>
      </c>
      <c r="I31" s="40">
        <f t="shared" si="3"/>
        <v>24.22267350600138</v>
      </c>
    </row>
    <row r="32" spans="1:9" ht="12.75">
      <c r="A32" s="38" t="s">
        <v>64</v>
      </c>
      <c r="B32" s="47" t="s">
        <v>5</v>
      </c>
      <c r="C32" s="47" t="s">
        <v>8</v>
      </c>
      <c r="D32" s="35" t="s">
        <v>57</v>
      </c>
      <c r="E32" s="45" t="s">
        <v>26</v>
      </c>
      <c r="F32" s="49">
        <f>F33+F36+F34+F35</f>
        <v>11036</v>
      </c>
      <c r="G32" s="44">
        <f>G33+G34+G36</f>
        <v>1515.27</v>
      </c>
      <c r="H32" s="44">
        <f>F32-G32</f>
        <v>9520.73</v>
      </c>
      <c r="I32" s="40">
        <f t="shared" si="3"/>
        <v>13.73024646611091</v>
      </c>
    </row>
    <row r="33" spans="1:9" ht="12.75" hidden="1">
      <c r="A33" s="38" t="s">
        <v>65</v>
      </c>
      <c r="B33" s="47" t="s">
        <v>5</v>
      </c>
      <c r="C33" s="47" t="s">
        <v>8</v>
      </c>
      <c r="D33" s="35" t="s">
        <v>57</v>
      </c>
      <c r="E33" s="45" t="s">
        <v>27</v>
      </c>
      <c r="F33" s="49">
        <v>0</v>
      </c>
      <c r="G33" s="44">
        <v>0</v>
      </c>
      <c r="H33" s="44">
        <f t="shared" si="2"/>
        <v>0</v>
      </c>
      <c r="I33" s="40" t="e">
        <f t="shared" si="3"/>
        <v>#DIV/0!</v>
      </c>
    </row>
    <row r="34" spans="1:9" ht="12.75">
      <c r="A34" s="16" t="s">
        <v>66</v>
      </c>
      <c r="B34" s="47" t="s">
        <v>5</v>
      </c>
      <c r="C34" s="47" t="s">
        <v>8</v>
      </c>
      <c r="D34" s="35" t="s">
        <v>57</v>
      </c>
      <c r="E34" s="45" t="s">
        <v>29</v>
      </c>
      <c r="F34" s="49">
        <v>1036</v>
      </c>
      <c r="G34" s="44">
        <v>0</v>
      </c>
      <c r="H34" s="44">
        <f t="shared" si="2"/>
        <v>1036</v>
      </c>
      <c r="I34" s="40">
        <f t="shared" si="3"/>
        <v>0</v>
      </c>
    </row>
    <row r="35" spans="1:9" ht="14.25" customHeight="1" hidden="1">
      <c r="A35" s="16" t="s">
        <v>67</v>
      </c>
      <c r="B35" s="47" t="s">
        <v>5</v>
      </c>
      <c r="C35" s="47" t="s">
        <v>8</v>
      </c>
      <c r="D35" s="35" t="s">
        <v>57</v>
      </c>
      <c r="E35" s="45" t="s">
        <v>68</v>
      </c>
      <c r="F35" s="49">
        <v>0</v>
      </c>
      <c r="G35" s="44"/>
      <c r="H35" s="44">
        <f t="shared" si="2"/>
        <v>0</v>
      </c>
      <c r="I35" s="40"/>
    </row>
    <row r="36" spans="1:9" ht="12.75">
      <c r="A36" s="96" t="s">
        <v>67</v>
      </c>
      <c r="B36" s="47" t="s">
        <v>5</v>
      </c>
      <c r="C36" s="47" t="s">
        <v>8</v>
      </c>
      <c r="D36" s="35" t="s">
        <v>57</v>
      </c>
      <c r="E36" s="45" t="s">
        <v>68</v>
      </c>
      <c r="F36" s="49">
        <v>10000</v>
      </c>
      <c r="G36" s="97">
        <v>1515.27</v>
      </c>
      <c r="H36" s="97">
        <f t="shared" si="2"/>
        <v>8484.73</v>
      </c>
      <c r="I36" s="98">
        <f t="shared" si="3"/>
        <v>15.1527</v>
      </c>
    </row>
    <row r="37" spans="1:9" ht="23.25" customHeight="1">
      <c r="A37" s="27" t="s">
        <v>69</v>
      </c>
      <c r="B37" s="50" t="s">
        <v>5</v>
      </c>
      <c r="C37" s="50" t="s">
        <v>8</v>
      </c>
      <c r="D37" s="28" t="s">
        <v>128</v>
      </c>
      <c r="E37" s="43"/>
      <c r="F37" s="92">
        <f>F38</f>
        <v>87500</v>
      </c>
      <c r="G37" s="92">
        <f>G38</f>
        <v>11500</v>
      </c>
      <c r="H37" s="92">
        <f>H38</f>
        <v>76000</v>
      </c>
      <c r="I37" s="32">
        <f>I38</f>
        <v>13.142857142857142</v>
      </c>
    </row>
    <row r="38" spans="1:9" ht="23.25" customHeight="1">
      <c r="A38" s="38" t="s">
        <v>58</v>
      </c>
      <c r="B38" s="47" t="s">
        <v>5</v>
      </c>
      <c r="C38" s="47" t="s">
        <v>8</v>
      </c>
      <c r="D38" s="35" t="s">
        <v>128</v>
      </c>
      <c r="E38" s="45" t="s">
        <v>24</v>
      </c>
      <c r="F38" s="49">
        <f>F39</f>
        <v>87500</v>
      </c>
      <c r="G38" s="44">
        <f>G39</f>
        <v>11500</v>
      </c>
      <c r="H38" s="44">
        <f t="shared" si="2"/>
        <v>76000</v>
      </c>
      <c r="I38" s="40">
        <f t="shared" si="3"/>
        <v>13.142857142857142</v>
      </c>
    </row>
    <row r="39" spans="1:9" ht="22.5" customHeight="1">
      <c r="A39" s="38" t="s">
        <v>59</v>
      </c>
      <c r="B39" s="47" t="s">
        <v>5</v>
      </c>
      <c r="C39" s="47" t="s">
        <v>8</v>
      </c>
      <c r="D39" s="35" t="s">
        <v>128</v>
      </c>
      <c r="E39" s="45" t="s">
        <v>25</v>
      </c>
      <c r="F39" s="49">
        <v>87500</v>
      </c>
      <c r="G39" s="44">
        <v>11500</v>
      </c>
      <c r="H39" s="44">
        <f t="shared" si="2"/>
        <v>76000</v>
      </c>
      <c r="I39" s="40">
        <f t="shared" si="3"/>
        <v>13.142857142857142</v>
      </c>
    </row>
    <row r="40" spans="1:9" ht="27" customHeight="1">
      <c r="A40" s="51" t="s">
        <v>70</v>
      </c>
      <c r="B40" s="52" t="s">
        <v>5</v>
      </c>
      <c r="C40" s="53" t="s">
        <v>71</v>
      </c>
      <c r="D40" s="53"/>
      <c r="E40" s="43"/>
      <c r="F40" s="92">
        <f>F41</f>
        <v>8200</v>
      </c>
      <c r="G40" s="92">
        <f>G41</f>
        <v>0</v>
      </c>
      <c r="H40" s="92">
        <f>H41</f>
        <v>8200</v>
      </c>
      <c r="I40" s="92">
        <f>I41</f>
        <v>0</v>
      </c>
    </row>
    <row r="41" spans="1:9" ht="17.25" customHeight="1">
      <c r="A41" s="54" t="s">
        <v>118</v>
      </c>
      <c r="B41" s="55" t="s">
        <v>5</v>
      </c>
      <c r="C41" s="56" t="s">
        <v>71</v>
      </c>
      <c r="D41" s="56" t="s">
        <v>73</v>
      </c>
      <c r="E41" s="45" t="s">
        <v>120</v>
      </c>
      <c r="F41" s="49">
        <f>F42</f>
        <v>8200</v>
      </c>
      <c r="G41" s="49">
        <f>G42</f>
        <v>0</v>
      </c>
      <c r="H41" s="44">
        <f t="shared" si="2"/>
        <v>8200</v>
      </c>
      <c r="I41" s="40">
        <f t="shared" si="3"/>
        <v>0</v>
      </c>
    </row>
    <row r="42" spans="1:9" ht="15" customHeight="1">
      <c r="A42" s="54" t="s">
        <v>72</v>
      </c>
      <c r="B42" s="55" t="s">
        <v>5</v>
      </c>
      <c r="C42" s="56" t="s">
        <v>71</v>
      </c>
      <c r="D42" s="56" t="s">
        <v>73</v>
      </c>
      <c r="E42" s="45" t="s">
        <v>119</v>
      </c>
      <c r="F42" s="49">
        <v>8200</v>
      </c>
      <c r="G42" s="44">
        <v>0</v>
      </c>
      <c r="H42" s="44">
        <f t="shared" si="2"/>
        <v>8200</v>
      </c>
      <c r="I42" s="40">
        <f t="shared" si="3"/>
        <v>0</v>
      </c>
    </row>
    <row r="43" spans="1:9" ht="18" customHeight="1">
      <c r="A43" s="57" t="s">
        <v>9</v>
      </c>
      <c r="B43" s="28" t="s">
        <v>5</v>
      </c>
      <c r="C43" s="28" t="s">
        <v>10</v>
      </c>
      <c r="D43" s="28"/>
      <c r="E43" s="50"/>
      <c r="F43" s="93">
        <f>SUM(F44)</f>
        <v>10000</v>
      </c>
      <c r="G43" s="93">
        <f>SUM(G44)</f>
        <v>0</v>
      </c>
      <c r="H43" s="93">
        <f>SUM(H44)</f>
        <v>10000</v>
      </c>
      <c r="I43" s="58">
        <f>SUM(I44)</f>
        <v>0</v>
      </c>
    </row>
    <row r="44" spans="1:9" ht="14.25" customHeight="1">
      <c r="A44" s="59" t="s">
        <v>74</v>
      </c>
      <c r="B44" s="35" t="s">
        <v>5</v>
      </c>
      <c r="C44" s="35" t="s">
        <v>10</v>
      </c>
      <c r="D44" s="35" t="s">
        <v>75</v>
      </c>
      <c r="E44" s="60"/>
      <c r="F44" s="48">
        <f>SUM(F46)</f>
        <v>10000</v>
      </c>
      <c r="G44" s="44">
        <f>G45</f>
        <v>0</v>
      </c>
      <c r="H44" s="44">
        <f t="shared" si="2"/>
        <v>10000</v>
      </c>
      <c r="I44" s="40">
        <f t="shared" si="3"/>
        <v>0</v>
      </c>
    </row>
    <row r="45" spans="1:9" ht="13.5" customHeight="1">
      <c r="A45" s="59" t="s">
        <v>30</v>
      </c>
      <c r="B45" s="35" t="s">
        <v>5</v>
      </c>
      <c r="C45" s="35" t="s">
        <v>10</v>
      </c>
      <c r="D45" s="35" t="s">
        <v>76</v>
      </c>
      <c r="E45" s="61"/>
      <c r="F45" s="48">
        <f>F46</f>
        <v>10000</v>
      </c>
      <c r="G45" s="44">
        <f>G46</f>
        <v>0</v>
      </c>
      <c r="H45" s="44">
        <f t="shared" si="2"/>
        <v>10000</v>
      </c>
      <c r="I45" s="40">
        <f t="shared" si="3"/>
        <v>0</v>
      </c>
    </row>
    <row r="46" spans="1:9" ht="12.75" customHeight="1">
      <c r="A46" s="34" t="s">
        <v>31</v>
      </c>
      <c r="B46" s="35" t="s">
        <v>5</v>
      </c>
      <c r="C46" s="35" t="s">
        <v>10</v>
      </c>
      <c r="D46" s="35" t="s">
        <v>76</v>
      </c>
      <c r="E46" s="45" t="s">
        <v>32</v>
      </c>
      <c r="F46" s="48">
        <v>10000</v>
      </c>
      <c r="G46" s="44">
        <v>0</v>
      </c>
      <c r="H46" s="44">
        <f t="shared" si="2"/>
        <v>10000</v>
      </c>
      <c r="I46" s="40">
        <f t="shared" si="3"/>
        <v>0</v>
      </c>
    </row>
    <row r="47" spans="1:9" ht="12.75" customHeight="1" hidden="1">
      <c r="A47" s="33" t="s">
        <v>106</v>
      </c>
      <c r="B47" s="28" t="s">
        <v>5</v>
      </c>
      <c r="C47" s="28" t="s">
        <v>107</v>
      </c>
      <c r="D47" s="35"/>
      <c r="E47" s="45"/>
      <c r="F47" s="93">
        <f aca="true" t="shared" si="4" ref="F47:G49">F48</f>
        <v>0</v>
      </c>
      <c r="G47" s="93">
        <f t="shared" si="4"/>
        <v>0</v>
      </c>
      <c r="H47" s="89">
        <f>F47-G47</f>
        <v>0</v>
      </c>
      <c r="I47" s="85" t="e">
        <f>G47/F47*100</f>
        <v>#DIV/0!</v>
      </c>
    </row>
    <row r="48" spans="1:9" ht="18.75" customHeight="1" hidden="1">
      <c r="A48" s="38" t="s">
        <v>69</v>
      </c>
      <c r="B48" s="35" t="s">
        <v>5</v>
      </c>
      <c r="C48" s="35" t="s">
        <v>107</v>
      </c>
      <c r="D48" s="35" t="s">
        <v>121</v>
      </c>
      <c r="E48" s="45"/>
      <c r="F48" s="48">
        <f t="shared" si="4"/>
        <v>0</v>
      </c>
      <c r="G48" s="48">
        <f t="shared" si="4"/>
        <v>0</v>
      </c>
      <c r="H48" s="44">
        <f>F48-G48</f>
        <v>0</v>
      </c>
      <c r="I48" s="40" t="e">
        <f>G48/F48*100</f>
        <v>#DIV/0!</v>
      </c>
    </row>
    <row r="49" spans="1:9" ht="23.25" customHeight="1" hidden="1">
      <c r="A49" s="38" t="s">
        <v>58</v>
      </c>
      <c r="B49" s="35" t="s">
        <v>5</v>
      </c>
      <c r="C49" s="35" t="s">
        <v>107</v>
      </c>
      <c r="D49" s="35" t="s">
        <v>121</v>
      </c>
      <c r="E49" s="45" t="s">
        <v>24</v>
      </c>
      <c r="F49" s="48">
        <f t="shared" si="4"/>
        <v>0</v>
      </c>
      <c r="G49" s="48">
        <f t="shared" si="4"/>
        <v>0</v>
      </c>
      <c r="H49" s="44">
        <f>F49-G49</f>
        <v>0</v>
      </c>
      <c r="I49" s="40" t="e">
        <f>G49/F49*100</f>
        <v>#DIV/0!</v>
      </c>
    </row>
    <row r="50" spans="1:9" ht="18.75" customHeight="1" hidden="1">
      <c r="A50" s="38" t="s">
        <v>59</v>
      </c>
      <c r="B50" s="35" t="s">
        <v>5</v>
      </c>
      <c r="C50" s="35" t="s">
        <v>107</v>
      </c>
      <c r="D50" s="35" t="s">
        <v>121</v>
      </c>
      <c r="E50" s="45" t="s">
        <v>25</v>
      </c>
      <c r="F50" s="48">
        <v>0</v>
      </c>
      <c r="G50" s="44">
        <v>0</v>
      </c>
      <c r="H50" s="44">
        <f>F50-G50</f>
        <v>0</v>
      </c>
      <c r="I50" s="40" t="e">
        <f>G50/F50*100</f>
        <v>#DIV/0!</v>
      </c>
    </row>
    <row r="51" spans="1:9" ht="12.75">
      <c r="A51" s="33" t="s">
        <v>11</v>
      </c>
      <c r="B51" s="28" t="s">
        <v>6</v>
      </c>
      <c r="C51" s="28"/>
      <c r="D51" s="28"/>
      <c r="E51" s="62"/>
      <c r="F51" s="93">
        <f>F52</f>
        <v>428507.99999999994</v>
      </c>
      <c r="G51" s="93">
        <f>G52</f>
        <v>71977.64</v>
      </c>
      <c r="H51" s="89">
        <f t="shared" si="2"/>
        <v>356530.3599999999</v>
      </c>
      <c r="I51" s="85">
        <f>G51/F51*100</f>
        <v>16.797268662428706</v>
      </c>
    </row>
    <row r="52" spans="1:9" ht="12.75">
      <c r="A52" s="33" t="s">
        <v>33</v>
      </c>
      <c r="B52" s="28" t="s">
        <v>6</v>
      </c>
      <c r="C52" s="28" t="s">
        <v>12</v>
      </c>
      <c r="D52" s="28"/>
      <c r="E52" s="62"/>
      <c r="F52" s="93">
        <f>F54</f>
        <v>428507.99999999994</v>
      </c>
      <c r="G52" s="93">
        <f>G54</f>
        <v>71977.64</v>
      </c>
      <c r="H52" s="44">
        <f t="shared" si="2"/>
        <v>356530.3599999999</v>
      </c>
      <c r="I52" s="40">
        <f t="shared" si="3"/>
        <v>16.797268662428706</v>
      </c>
    </row>
    <row r="53" spans="1:9" ht="12.75">
      <c r="A53" s="37" t="s">
        <v>34</v>
      </c>
      <c r="B53" s="35" t="s">
        <v>6</v>
      </c>
      <c r="C53" s="35" t="s">
        <v>12</v>
      </c>
      <c r="D53" s="35" t="s">
        <v>77</v>
      </c>
      <c r="E53" s="60"/>
      <c r="F53" s="48">
        <f>F54</f>
        <v>428507.99999999994</v>
      </c>
      <c r="G53" s="44">
        <f>G54</f>
        <v>71977.64</v>
      </c>
      <c r="H53" s="44">
        <f t="shared" si="2"/>
        <v>356530.3599999999</v>
      </c>
      <c r="I53" s="40">
        <f t="shared" si="3"/>
        <v>16.797268662428706</v>
      </c>
    </row>
    <row r="54" spans="1:9" ht="24">
      <c r="A54" s="37" t="s">
        <v>78</v>
      </c>
      <c r="B54" s="35" t="s">
        <v>6</v>
      </c>
      <c r="C54" s="35" t="s">
        <v>12</v>
      </c>
      <c r="D54" s="35" t="s">
        <v>79</v>
      </c>
      <c r="E54" s="60"/>
      <c r="F54" s="48">
        <f>F55+F59</f>
        <v>428507.99999999994</v>
      </c>
      <c r="G54" s="44">
        <f>G55+G59</f>
        <v>71977.64</v>
      </c>
      <c r="H54" s="44">
        <f t="shared" si="2"/>
        <v>356530.3599999999</v>
      </c>
      <c r="I54" s="40">
        <f t="shared" si="3"/>
        <v>16.797268662428706</v>
      </c>
    </row>
    <row r="55" spans="1:9" ht="12.75">
      <c r="A55" s="38" t="s">
        <v>51</v>
      </c>
      <c r="B55" s="35" t="s">
        <v>6</v>
      </c>
      <c r="C55" s="35" t="s">
        <v>12</v>
      </c>
      <c r="D55" s="35" t="s">
        <v>79</v>
      </c>
      <c r="E55" s="45" t="s">
        <v>21</v>
      </c>
      <c r="F55" s="48">
        <f>F56+F57+F58</f>
        <v>348345.32999999996</v>
      </c>
      <c r="G55" s="44">
        <f>G56+G58+G57</f>
        <v>64134.72</v>
      </c>
      <c r="H55" s="44">
        <f>F55-G55</f>
        <v>284210.61</v>
      </c>
      <c r="I55" s="40">
        <f t="shared" si="3"/>
        <v>18.411247252833853</v>
      </c>
    </row>
    <row r="56" spans="1:9" ht="12.75">
      <c r="A56" s="38" t="s">
        <v>52</v>
      </c>
      <c r="B56" s="35" t="s">
        <v>6</v>
      </c>
      <c r="C56" s="35" t="s">
        <v>12</v>
      </c>
      <c r="D56" s="35" t="s">
        <v>79</v>
      </c>
      <c r="E56" s="45" t="s">
        <v>19</v>
      </c>
      <c r="F56" s="48">
        <v>259328.21</v>
      </c>
      <c r="G56" s="44">
        <v>48492.8</v>
      </c>
      <c r="H56" s="44">
        <f t="shared" si="2"/>
        <v>210835.40999999997</v>
      </c>
      <c r="I56" s="40">
        <f t="shared" si="3"/>
        <v>18.69939255740824</v>
      </c>
    </row>
    <row r="57" spans="1:9" ht="24">
      <c r="A57" s="38" t="s">
        <v>22</v>
      </c>
      <c r="B57" s="35" t="s">
        <v>6</v>
      </c>
      <c r="C57" s="35" t="s">
        <v>12</v>
      </c>
      <c r="D57" s="35" t="s">
        <v>79</v>
      </c>
      <c r="E57" s="45" t="s">
        <v>23</v>
      </c>
      <c r="F57" s="48">
        <v>10700</v>
      </c>
      <c r="G57" s="44">
        <v>0</v>
      </c>
      <c r="H57" s="44">
        <f>F57-G57</f>
        <v>10700</v>
      </c>
      <c r="I57" s="40">
        <f>G57/F57*100</f>
        <v>0</v>
      </c>
    </row>
    <row r="58" spans="1:9" ht="24">
      <c r="A58" s="41" t="s">
        <v>53</v>
      </c>
      <c r="B58" s="35" t="s">
        <v>6</v>
      </c>
      <c r="C58" s="35" t="s">
        <v>12</v>
      </c>
      <c r="D58" s="35" t="s">
        <v>79</v>
      </c>
      <c r="E58" s="45" t="s">
        <v>54</v>
      </c>
      <c r="F58" s="48">
        <v>78317.12</v>
      </c>
      <c r="G58" s="44">
        <v>15641.92</v>
      </c>
      <c r="H58" s="44">
        <f>F58-G58</f>
        <v>62675.2</v>
      </c>
      <c r="I58" s="40">
        <f t="shared" si="3"/>
        <v>19.972542401967797</v>
      </c>
    </row>
    <row r="59" spans="1:9" ht="24">
      <c r="A59" s="38" t="s">
        <v>58</v>
      </c>
      <c r="B59" s="35" t="s">
        <v>6</v>
      </c>
      <c r="C59" s="35" t="s">
        <v>12</v>
      </c>
      <c r="D59" s="35" t="s">
        <v>79</v>
      </c>
      <c r="E59" s="45" t="s">
        <v>24</v>
      </c>
      <c r="F59" s="48">
        <f>F60+F61</f>
        <v>80162.67</v>
      </c>
      <c r="G59" s="48">
        <f>G60+G61</f>
        <v>7842.92</v>
      </c>
      <c r="H59" s="48">
        <f>H60+H61</f>
        <v>72319.75</v>
      </c>
      <c r="I59" s="40">
        <f t="shared" si="3"/>
        <v>9.783755955234525</v>
      </c>
    </row>
    <row r="60" spans="1:9" ht="23.25" customHeight="1">
      <c r="A60" s="38" t="s">
        <v>59</v>
      </c>
      <c r="B60" s="35" t="s">
        <v>6</v>
      </c>
      <c r="C60" s="35" t="s">
        <v>12</v>
      </c>
      <c r="D60" s="35" t="s">
        <v>79</v>
      </c>
      <c r="E60" s="45" t="s">
        <v>25</v>
      </c>
      <c r="F60" s="48">
        <v>54070.84</v>
      </c>
      <c r="G60" s="44">
        <v>983.64</v>
      </c>
      <c r="H60" s="44">
        <f t="shared" si="2"/>
        <v>53087.2</v>
      </c>
      <c r="I60" s="40">
        <f t="shared" si="3"/>
        <v>1.8191690752353766</v>
      </c>
    </row>
    <row r="61" spans="1:9" ht="15.75" customHeight="1">
      <c r="A61" s="37" t="s">
        <v>126</v>
      </c>
      <c r="B61" s="35" t="s">
        <v>6</v>
      </c>
      <c r="C61" s="35" t="s">
        <v>12</v>
      </c>
      <c r="D61" s="35" t="s">
        <v>79</v>
      </c>
      <c r="E61" s="45" t="s">
        <v>127</v>
      </c>
      <c r="F61" s="48">
        <v>26091.83</v>
      </c>
      <c r="G61" s="48">
        <v>6859.28</v>
      </c>
      <c r="H61" s="44">
        <f t="shared" si="2"/>
        <v>19232.550000000003</v>
      </c>
      <c r="I61" s="40">
        <f t="shared" si="3"/>
        <v>26.288995444167767</v>
      </c>
    </row>
    <row r="62" spans="1:9" ht="19.5" customHeight="1">
      <c r="A62" s="27" t="s">
        <v>80</v>
      </c>
      <c r="B62" s="35" t="s">
        <v>12</v>
      </c>
      <c r="C62" s="35" t="s">
        <v>13</v>
      </c>
      <c r="D62" s="35" t="s">
        <v>136</v>
      </c>
      <c r="E62" s="45"/>
      <c r="F62" s="93">
        <f>F63</f>
        <v>100000</v>
      </c>
      <c r="G62" s="93">
        <f>G63</f>
        <v>0</v>
      </c>
      <c r="H62" s="89">
        <f aca="true" t="shared" si="5" ref="H62:H68">F62-G62</f>
        <v>100000</v>
      </c>
      <c r="I62" s="85">
        <f>G62/F62*100</f>
        <v>0</v>
      </c>
    </row>
    <row r="63" spans="1:9" ht="29.25" customHeight="1">
      <c r="A63" s="37" t="s">
        <v>58</v>
      </c>
      <c r="B63" s="35" t="s">
        <v>12</v>
      </c>
      <c r="C63" s="35" t="s">
        <v>13</v>
      </c>
      <c r="D63" s="35" t="s">
        <v>137</v>
      </c>
      <c r="E63" s="45" t="s">
        <v>24</v>
      </c>
      <c r="F63" s="48">
        <f>F64</f>
        <v>100000</v>
      </c>
      <c r="G63" s="44">
        <f>G64</f>
        <v>0</v>
      </c>
      <c r="H63" s="44">
        <f t="shared" si="5"/>
        <v>100000</v>
      </c>
      <c r="I63" s="40">
        <f>G63/F63*100</f>
        <v>0</v>
      </c>
    </row>
    <row r="64" spans="1:9" ht="27.75" customHeight="1">
      <c r="A64" s="37" t="s">
        <v>59</v>
      </c>
      <c r="B64" s="35" t="s">
        <v>12</v>
      </c>
      <c r="C64" s="35" t="s">
        <v>13</v>
      </c>
      <c r="D64" s="35" t="s">
        <v>137</v>
      </c>
      <c r="E64" s="45" t="s">
        <v>25</v>
      </c>
      <c r="F64" s="48">
        <v>100000</v>
      </c>
      <c r="G64" s="44">
        <v>0</v>
      </c>
      <c r="H64" s="44">
        <f t="shared" si="5"/>
        <v>100000</v>
      </c>
      <c r="I64" s="40">
        <f>G64/F64*100</f>
        <v>0</v>
      </c>
    </row>
    <row r="65" spans="1:9" ht="12.75">
      <c r="A65" s="33" t="s">
        <v>81</v>
      </c>
      <c r="B65" s="28" t="s">
        <v>14</v>
      </c>
      <c r="C65" s="63"/>
      <c r="D65" s="63"/>
      <c r="E65" s="64"/>
      <c r="F65" s="93">
        <f>F66+F71+F91+F98</f>
        <v>2913389.49</v>
      </c>
      <c r="G65" s="93">
        <f>G66+G71+G91+G98</f>
        <v>463090.6</v>
      </c>
      <c r="H65" s="93">
        <f>H66+H71+H91+H98</f>
        <v>2450298.8899999997</v>
      </c>
      <c r="I65" s="85">
        <f>G65/F65*100</f>
        <v>15.89525195959981</v>
      </c>
    </row>
    <row r="66" spans="1:9" ht="15.75" customHeight="1">
      <c r="A66" s="33" t="s">
        <v>124</v>
      </c>
      <c r="B66" s="28" t="s">
        <v>14</v>
      </c>
      <c r="C66" s="28" t="s">
        <v>5</v>
      </c>
      <c r="D66" s="63"/>
      <c r="E66" s="64"/>
      <c r="F66" s="87">
        <f>F67</f>
        <v>100000</v>
      </c>
      <c r="G66" s="87">
        <f>G67</f>
        <v>0</v>
      </c>
      <c r="H66" s="87">
        <f>H67</f>
        <v>100000</v>
      </c>
      <c r="I66" s="87">
        <f>I67</f>
        <v>0</v>
      </c>
    </row>
    <row r="67" spans="1:9" ht="26.25" customHeight="1">
      <c r="A67" s="38" t="s">
        <v>58</v>
      </c>
      <c r="B67" s="35" t="s">
        <v>14</v>
      </c>
      <c r="C67" s="35" t="s">
        <v>5</v>
      </c>
      <c r="D67" s="35" t="s">
        <v>82</v>
      </c>
      <c r="E67" s="45" t="s">
        <v>24</v>
      </c>
      <c r="F67" s="95">
        <f>F68</f>
        <v>100000</v>
      </c>
      <c r="G67" s="95">
        <f>G68</f>
        <v>0</v>
      </c>
      <c r="H67" s="44">
        <f t="shared" si="5"/>
        <v>100000</v>
      </c>
      <c r="I67" s="40">
        <f aca="true" t="shared" si="6" ref="I67:I103">G67/F67*100</f>
        <v>0</v>
      </c>
    </row>
    <row r="68" spans="1:9" ht="26.25" customHeight="1">
      <c r="A68" s="34" t="s">
        <v>59</v>
      </c>
      <c r="B68" s="35" t="s">
        <v>14</v>
      </c>
      <c r="C68" s="35" t="s">
        <v>5</v>
      </c>
      <c r="D68" s="35" t="s">
        <v>82</v>
      </c>
      <c r="E68" s="45" t="s">
        <v>25</v>
      </c>
      <c r="F68" s="94">
        <v>100000</v>
      </c>
      <c r="G68" s="95">
        <v>0</v>
      </c>
      <c r="H68" s="44">
        <f t="shared" si="5"/>
        <v>100000</v>
      </c>
      <c r="I68" s="40">
        <f t="shared" si="6"/>
        <v>0</v>
      </c>
    </row>
    <row r="69" spans="1:9" ht="20.25" customHeight="1" hidden="1">
      <c r="A69" s="34" t="s">
        <v>109</v>
      </c>
      <c r="B69" s="35" t="s">
        <v>14</v>
      </c>
      <c r="C69" s="35" t="s">
        <v>5</v>
      </c>
      <c r="D69" s="35" t="s">
        <v>82</v>
      </c>
      <c r="E69" s="45" t="s">
        <v>111</v>
      </c>
      <c r="F69" s="94">
        <f>F70</f>
        <v>0</v>
      </c>
      <c r="G69" s="95">
        <f>G70</f>
        <v>0</v>
      </c>
      <c r="H69" s="44">
        <f aca="true" t="shared" si="7" ref="H69:H90">F69-G69</f>
        <v>0</v>
      </c>
      <c r="I69" s="40" t="e">
        <f>G69/F69*100</f>
        <v>#DIV/0!</v>
      </c>
    </row>
    <row r="70" spans="1:9" ht="20.25" customHeight="1" hidden="1">
      <c r="A70" s="34" t="s">
        <v>110</v>
      </c>
      <c r="B70" s="35" t="s">
        <v>14</v>
      </c>
      <c r="C70" s="35" t="s">
        <v>5</v>
      </c>
      <c r="D70" s="35" t="s">
        <v>82</v>
      </c>
      <c r="E70" s="45" t="s">
        <v>112</v>
      </c>
      <c r="F70" s="94">
        <v>0</v>
      </c>
      <c r="G70" s="95">
        <v>0</v>
      </c>
      <c r="H70" s="44">
        <f t="shared" si="7"/>
        <v>0</v>
      </c>
      <c r="I70" s="40" t="e">
        <f>G70/F70*100</f>
        <v>#DIV/0!</v>
      </c>
    </row>
    <row r="71" spans="1:9" ht="12.75">
      <c r="A71" s="57" t="s">
        <v>15</v>
      </c>
      <c r="B71" s="28" t="s">
        <v>14</v>
      </c>
      <c r="C71" s="28" t="s">
        <v>6</v>
      </c>
      <c r="D71" s="63"/>
      <c r="E71" s="64"/>
      <c r="F71" s="100">
        <f>F72+F87</f>
        <v>268285.03</v>
      </c>
      <c r="G71" s="100">
        <f>G72+G87</f>
        <v>54525.73</v>
      </c>
      <c r="H71" s="89">
        <f t="shared" si="7"/>
        <v>213759.30000000002</v>
      </c>
      <c r="I71" s="85">
        <f t="shared" si="6"/>
        <v>20.323806363702065</v>
      </c>
    </row>
    <row r="72" spans="1:9" ht="12.75">
      <c r="A72" s="34" t="s">
        <v>35</v>
      </c>
      <c r="B72" s="35" t="s">
        <v>14</v>
      </c>
      <c r="C72" s="35" t="s">
        <v>6</v>
      </c>
      <c r="D72" s="67" t="s">
        <v>84</v>
      </c>
      <c r="E72" s="66"/>
      <c r="F72" s="94">
        <f>F73+F90</f>
        <v>268285.03</v>
      </c>
      <c r="G72" s="94">
        <f>G73+G90</f>
        <v>54525.73</v>
      </c>
      <c r="H72" s="44">
        <f>F72-G72</f>
        <v>213759.30000000002</v>
      </c>
      <c r="I72" s="40">
        <f>G72/F72*100</f>
        <v>20.323806363702065</v>
      </c>
    </row>
    <row r="73" spans="1:9" ht="24">
      <c r="A73" s="38" t="s">
        <v>58</v>
      </c>
      <c r="B73" s="35" t="s">
        <v>14</v>
      </c>
      <c r="C73" s="35" t="s">
        <v>6</v>
      </c>
      <c r="D73" s="65" t="s">
        <v>85</v>
      </c>
      <c r="E73" s="45" t="s">
        <v>24</v>
      </c>
      <c r="F73" s="48">
        <f>F74+F89</f>
        <v>209285.03</v>
      </c>
      <c r="G73" s="48">
        <f>G74+G89</f>
        <v>54525.73</v>
      </c>
      <c r="H73" s="48">
        <f>H74+H89</f>
        <v>154759.3</v>
      </c>
      <c r="I73" s="40">
        <f t="shared" si="6"/>
        <v>26.05333501397592</v>
      </c>
    </row>
    <row r="74" spans="1:9" ht="24.75" customHeight="1">
      <c r="A74" s="34" t="s">
        <v>59</v>
      </c>
      <c r="B74" s="35" t="s">
        <v>14</v>
      </c>
      <c r="C74" s="35" t="s">
        <v>6</v>
      </c>
      <c r="D74" s="65" t="s">
        <v>85</v>
      </c>
      <c r="E74" s="45" t="s">
        <v>25</v>
      </c>
      <c r="F74" s="49">
        <v>118786.45</v>
      </c>
      <c r="G74" s="44">
        <v>0</v>
      </c>
      <c r="H74" s="44">
        <f t="shared" si="7"/>
        <v>118786.45</v>
      </c>
      <c r="I74" s="40">
        <f t="shared" si="6"/>
        <v>0</v>
      </c>
    </row>
    <row r="75" spans="1:9" ht="21" customHeight="1" hidden="1">
      <c r="A75" s="37" t="s">
        <v>87</v>
      </c>
      <c r="B75" s="35" t="s">
        <v>14</v>
      </c>
      <c r="C75" s="35" t="s">
        <v>6</v>
      </c>
      <c r="D75" s="65" t="s">
        <v>88</v>
      </c>
      <c r="E75" s="68"/>
      <c r="F75" s="94">
        <f>F76+F78</f>
        <v>0</v>
      </c>
      <c r="G75" s="94">
        <f>G76+G78</f>
        <v>0</v>
      </c>
      <c r="H75" s="44">
        <f t="shared" si="7"/>
        <v>0</v>
      </c>
      <c r="I75" s="40" t="e">
        <f t="shared" si="6"/>
        <v>#DIV/0!</v>
      </c>
    </row>
    <row r="76" spans="1:9" ht="21" customHeight="1" hidden="1">
      <c r="A76" s="37" t="s">
        <v>58</v>
      </c>
      <c r="B76" s="35" t="s">
        <v>14</v>
      </c>
      <c r="C76" s="35" t="s">
        <v>6</v>
      </c>
      <c r="D76" s="65" t="s">
        <v>88</v>
      </c>
      <c r="E76" s="68">
        <v>240</v>
      </c>
      <c r="F76" s="94">
        <f>F77</f>
        <v>0</v>
      </c>
      <c r="G76" s="44"/>
      <c r="H76" s="44">
        <f t="shared" si="7"/>
        <v>0</v>
      </c>
      <c r="I76" s="40" t="e">
        <f t="shared" si="6"/>
        <v>#DIV/0!</v>
      </c>
    </row>
    <row r="77" spans="1:9" ht="21.75" customHeight="1" hidden="1">
      <c r="A77" s="37" t="s">
        <v>59</v>
      </c>
      <c r="B77" s="35" t="s">
        <v>14</v>
      </c>
      <c r="C77" s="35" t="s">
        <v>6</v>
      </c>
      <c r="D77" s="65" t="s">
        <v>88</v>
      </c>
      <c r="E77" s="68">
        <v>244</v>
      </c>
      <c r="F77" s="94"/>
      <c r="G77" s="44"/>
      <c r="H77" s="44">
        <f t="shared" si="7"/>
        <v>0</v>
      </c>
      <c r="I77" s="40" t="e">
        <f t="shared" si="6"/>
        <v>#DIV/0!</v>
      </c>
    </row>
    <row r="78" spans="1:9" ht="17.25" customHeight="1" hidden="1">
      <c r="A78" s="38" t="s">
        <v>51</v>
      </c>
      <c r="B78" s="35" t="s">
        <v>14</v>
      </c>
      <c r="C78" s="35" t="s">
        <v>6</v>
      </c>
      <c r="D78" s="65" t="s">
        <v>88</v>
      </c>
      <c r="E78" s="45" t="s">
        <v>21</v>
      </c>
      <c r="F78" s="48">
        <f>F79+F80</f>
        <v>0</v>
      </c>
      <c r="G78" s="44">
        <f>G79</f>
        <v>0</v>
      </c>
      <c r="H78" s="44">
        <f t="shared" si="7"/>
        <v>0</v>
      </c>
      <c r="I78" s="40" t="e">
        <f t="shared" si="6"/>
        <v>#DIV/0!</v>
      </c>
    </row>
    <row r="79" spans="1:9" ht="19.5" customHeight="1" hidden="1">
      <c r="A79" s="38" t="s">
        <v>52</v>
      </c>
      <c r="B79" s="35" t="s">
        <v>14</v>
      </c>
      <c r="C79" s="35" t="s">
        <v>6</v>
      </c>
      <c r="D79" s="65" t="s">
        <v>88</v>
      </c>
      <c r="E79" s="45" t="s">
        <v>19</v>
      </c>
      <c r="F79" s="48"/>
      <c r="G79" s="44"/>
      <c r="H79" s="44">
        <f t="shared" si="7"/>
        <v>0</v>
      </c>
      <c r="I79" s="40" t="e">
        <f t="shared" si="6"/>
        <v>#DIV/0!</v>
      </c>
    </row>
    <row r="80" spans="1:9" ht="18.75" customHeight="1" hidden="1">
      <c r="A80" s="41" t="s">
        <v>53</v>
      </c>
      <c r="B80" s="35" t="s">
        <v>14</v>
      </c>
      <c r="C80" s="35" t="s">
        <v>6</v>
      </c>
      <c r="D80" s="65" t="s">
        <v>88</v>
      </c>
      <c r="E80" s="45" t="s">
        <v>54</v>
      </c>
      <c r="F80" s="48"/>
      <c r="G80" s="44"/>
      <c r="H80" s="44">
        <f t="shared" si="7"/>
        <v>0</v>
      </c>
      <c r="I80" s="40" t="e">
        <f t="shared" si="6"/>
        <v>#DIV/0!</v>
      </c>
    </row>
    <row r="81" spans="1:9" ht="21" customHeight="1" hidden="1">
      <c r="A81" s="37" t="s">
        <v>89</v>
      </c>
      <c r="B81" s="35" t="s">
        <v>14</v>
      </c>
      <c r="C81" s="35" t="s">
        <v>6</v>
      </c>
      <c r="D81" s="65" t="s">
        <v>90</v>
      </c>
      <c r="E81" s="68"/>
      <c r="F81" s="94">
        <f>F82+F84</f>
        <v>0</v>
      </c>
      <c r="G81" s="94">
        <f>G82+G84</f>
        <v>0</v>
      </c>
      <c r="H81" s="44">
        <f t="shared" si="7"/>
        <v>0</v>
      </c>
      <c r="I81" s="40" t="e">
        <f t="shared" si="6"/>
        <v>#DIV/0!</v>
      </c>
    </row>
    <row r="82" spans="1:9" ht="21" customHeight="1" hidden="1">
      <c r="A82" s="37" t="s">
        <v>58</v>
      </c>
      <c r="B82" s="35" t="s">
        <v>14</v>
      </c>
      <c r="C82" s="35" t="s">
        <v>6</v>
      </c>
      <c r="D82" s="65" t="s">
        <v>90</v>
      </c>
      <c r="E82" s="68">
        <v>240</v>
      </c>
      <c r="F82" s="94">
        <f>F83</f>
        <v>0</v>
      </c>
      <c r="G82" s="44"/>
      <c r="H82" s="44">
        <f t="shared" si="7"/>
        <v>0</v>
      </c>
      <c r="I82" s="40" t="e">
        <f t="shared" si="6"/>
        <v>#DIV/0!</v>
      </c>
    </row>
    <row r="83" spans="1:9" ht="21.75" customHeight="1" hidden="1">
      <c r="A83" s="37" t="s">
        <v>59</v>
      </c>
      <c r="B83" s="35" t="s">
        <v>14</v>
      </c>
      <c r="C83" s="35" t="s">
        <v>6</v>
      </c>
      <c r="D83" s="65" t="s">
        <v>90</v>
      </c>
      <c r="E83" s="68">
        <v>244</v>
      </c>
      <c r="F83" s="94"/>
      <c r="G83" s="44"/>
      <c r="H83" s="44">
        <f t="shared" si="7"/>
        <v>0</v>
      </c>
      <c r="I83" s="40" t="e">
        <f t="shared" si="6"/>
        <v>#DIV/0!</v>
      </c>
    </row>
    <row r="84" spans="1:9" ht="25.5" customHeight="1" hidden="1">
      <c r="A84" s="38" t="s">
        <v>51</v>
      </c>
      <c r="B84" s="35" t="s">
        <v>14</v>
      </c>
      <c r="C84" s="35" t="s">
        <v>6</v>
      </c>
      <c r="D84" s="65" t="s">
        <v>90</v>
      </c>
      <c r="E84" s="45" t="s">
        <v>21</v>
      </c>
      <c r="F84" s="48">
        <f>F85+F86</f>
        <v>0</v>
      </c>
      <c r="G84" s="44">
        <f>G85</f>
        <v>0</v>
      </c>
      <c r="H84" s="44">
        <f t="shared" si="7"/>
        <v>0</v>
      </c>
      <c r="I84" s="40" t="e">
        <f t="shared" si="6"/>
        <v>#DIV/0!</v>
      </c>
    </row>
    <row r="85" spans="1:9" ht="22.5" customHeight="1" hidden="1">
      <c r="A85" s="38" t="s">
        <v>52</v>
      </c>
      <c r="B85" s="35" t="s">
        <v>14</v>
      </c>
      <c r="C85" s="35" t="s">
        <v>6</v>
      </c>
      <c r="D85" s="65" t="s">
        <v>90</v>
      </c>
      <c r="E85" s="45" t="s">
        <v>19</v>
      </c>
      <c r="F85" s="48"/>
      <c r="G85" s="44"/>
      <c r="H85" s="44">
        <f t="shared" si="7"/>
        <v>0</v>
      </c>
      <c r="I85" s="40" t="e">
        <f t="shared" si="6"/>
        <v>#DIV/0!</v>
      </c>
    </row>
    <row r="86" spans="1:9" ht="16.5" customHeight="1" hidden="1">
      <c r="A86" s="41" t="s">
        <v>53</v>
      </c>
      <c r="B86" s="35" t="s">
        <v>14</v>
      </c>
      <c r="C86" s="35" t="s">
        <v>6</v>
      </c>
      <c r="D86" s="65" t="s">
        <v>90</v>
      </c>
      <c r="E86" s="45" t="s">
        <v>54</v>
      </c>
      <c r="F86" s="48"/>
      <c r="G86" s="44"/>
      <c r="H86" s="44">
        <f t="shared" si="7"/>
        <v>0</v>
      </c>
      <c r="I86" s="40" t="e">
        <f t="shared" si="6"/>
        <v>#DIV/0!</v>
      </c>
    </row>
    <row r="87" spans="1:9" ht="18.75" customHeight="1" hidden="1">
      <c r="A87" s="34" t="s">
        <v>109</v>
      </c>
      <c r="B87" s="35" t="s">
        <v>14</v>
      </c>
      <c r="C87" s="35" t="s">
        <v>6</v>
      </c>
      <c r="D87" s="65" t="s">
        <v>85</v>
      </c>
      <c r="E87" s="45" t="s">
        <v>111</v>
      </c>
      <c r="F87" s="94">
        <f>F88</f>
        <v>0</v>
      </c>
      <c r="G87" s="44">
        <f>G88</f>
        <v>0</v>
      </c>
      <c r="H87" s="44">
        <f t="shared" si="7"/>
        <v>0</v>
      </c>
      <c r="I87" s="40" t="e">
        <f t="shared" si="6"/>
        <v>#DIV/0!</v>
      </c>
    </row>
    <row r="88" spans="1:9" ht="18.75" customHeight="1" hidden="1">
      <c r="A88" s="34" t="s">
        <v>110</v>
      </c>
      <c r="B88" s="35" t="s">
        <v>14</v>
      </c>
      <c r="C88" s="35" t="s">
        <v>6</v>
      </c>
      <c r="D88" s="65" t="s">
        <v>85</v>
      </c>
      <c r="E88" s="45" t="s">
        <v>112</v>
      </c>
      <c r="F88" s="94">
        <v>0</v>
      </c>
      <c r="G88" s="44">
        <v>0</v>
      </c>
      <c r="H88" s="44">
        <f t="shared" si="7"/>
        <v>0</v>
      </c>
      <c r="I88" s="40" t="e">
        <f t="shared" si="6"/>
        <v>#DIV/0!</v>
      </c>
    </row>
    <row r="89" spans="1:9" ht="18.75" customHeight="1">
      <c r="A89" s="37" t="s">
        <v>126</v>
      </c>
      <c r="B89" s="35" t="s">
        <v>14</v>
      </c>
      <c r="C89" s="35" t="s">
        <v>6</v>
      </c>
      <c r="D89" s="65" t="s">
        <v>85</v>
      </c>
      <c r="E89" s="45" t="s">
        <v>127</v>
      </c>
      <c r="F89" s="94">
        <v>90498.58</v>
      </c>
      <c r="G89" s="95">
        <v>54525.73</v>
      </c>
      <c r="H89" s="44">
        <f t="shared" si="7"/>
        <v>35972.85</v>
      </c>
      <c r="I89" s="40">
        <f t="shared" si="6"/>
        <v>60.25037077929842</v>
      </c>
    </row>
    <row r="90" spans="1:9" ht="18.75" customHeight="1">
      <c r="A90" s="37" t="s">
        <v>72</v>
      </c>
      <c r="B90" s="35" t="s">
        <v>14</v>
      </c>
      <c r="C90" s="35" t="s">
        <v>6</v>
      </c>
      <c r="D90" s="65" t="s">
        <v>85</v>
      </c>
      <c r="E90" s="45" t="s">
        <v>119</v>
      </c>
      <c r="F90" s="94">
        <v>59000</v>
      </c>
      <c r="G90" s="95">
        <v>0</v>
      </c>
      <c r="H90" s="44">
        <f t="shared" si="7"/>
        <v>59000</v>
      </c>
      <c r="I90" s="40">
        <f t="shared" si="6"/>
        <v>0</v>
      </c>
    </row>
    <row r="91" spans="1:9" ht="12.75">
      <c r="A91" s="33" t="s">
        <v>16</v>
      </c>
      <c r="B91" s="28" t="s">
        <v>14</v>
      </c>
      <c r="C91" s="28" t="s">
        <v>12</v>
      </c>
      <c r="D91" s="65"/>
      <c r="E91" s="69"/>
      <c r="F91" s="100">
        <f>F92+F95</f>
        <v>2331444.46</v>
      </c>
      <c r="G91" s="100">
        <f>G92+G95</f>
        <v>372251.13</v>
      </c>
      <c r="H91" s="100">
        <f>H92+H95</f>
        <v>1959193.33</v>
      </c>
      <c r="I91" s="100">
        <f>I92+I95</f>
        <v>31.085014697676833</v>
      </c>
    </row>
    <row r="92" spans="1:9" ht="12.75">
      <c r="A92" s="37" t="s">
        <v>130</v>
      </c>
      <c r="B92" s="35" t="s">
        <v>14</v>
      </c>
      <c r="C92" s="35" t="s">
        <v>12</v>
      </c>
      <c r="D92" s="99" t="s">
        <v>129</v>
      </c>
      <c r="E92" s="69"/>
      <c r="F92" s="48">
        <f>F93</f>
        <v>1133918.47</v>
      </c>
      <c r="G92" s="94">
        <v>0</v>
      </c>
      <c r="H92" s="94">
        <f>F92-G92</f>
        <v>1133918.47</v>
      </c>
      <c r="I92" s="100"/>
    </row>
    <row r="93" spans="1:9" ht="24">
      <c r="A93" s="38" t="s">
        <v>58</v>
      </c>
      <c r="B93" s="35" t="s">
        <v>14</v>
      </c>
      <c r="C93" s="35" t="s">
        <v>12</v>
      </c>
      <c r="D93" s="99" t="s">
        <v>129</v>
      </c>
      <c r="E93" s="45" t="s">
        <v>24</v>
      </c>
      <c r="F93" s="48">
        <f>F94</f>
        <v>1133918.47</v>
      </c>
      <c r="G93" s="94">
        <v>0</v>
      </c>
      <c r="H93" s="94">
        <f>F93-G93</f>
        <v>1133918.47</v>
      </c>
      <c r="I93" s="100"/>
    </row>
    <row r="94" spans="1:9" ht="23.25" customHeight="1">
      <c r="A94" s="38" t="s">
        <v>59</v>
      </c>
      <c r="B94" s="35" t="s">
        <v>14</v>
      </c>
      <c r="C94" s="35" t="s">
        <v>12</v>
      </c>
      <c r="D94" s="99" t="s">
        <v>129</v>
      </c>
      <c r="E94" s="45" t="s">
        <v>25</v>
      </c>
      <c r="F94" s="49">
        <v>1133918.47</v>
      </c>
      <c r="G94" s="44">
        <v>0</v>
      </c>
      <c r="H94" s="44">
        <f aca="true" t="shared" si="8" ref="H94:H105">F94-G94</f>
        <v>1133918.47</v>
      </c>
      <c r="I94" s="40">
        <f t="shared" si="6"/>
        <v>0</v>
      </c>
    </row>
    <row r="95" spans="1:9" ht="23.25" customHeight="1">
      <c r="A95" s="38" t="s">
        <v>58</v>
      </c>
      <c r="B95" s="35" t="s">
        <v>14</v>
      </c>
      <c r="C95" s="46" t="s">
        <v>12</v>
      </c>
      <c r="D95" s="99" t="s">
        <v>91</v>
      </c>
      <c r="E95" s="45" t="s">
        <v>24</v>
      </c>
      <c r="F95" s="49">
        <f>F96+F97</f>
        <v>1197525.99</v>
      </c>
      <c r="G95" s="49">
        <f>G96+G97</f>
        <v>372251.13</v>
      </c>
      <c r="H95" s="44">
        <f t="shared" si="8"/>
        <v>825274.86</v>
      </c>
      <c r="I95" s="40">
        <f t="shared" si="6"/>
        <v>31.085014697676833</v>
      </c>
    </row>
    <row r="96" spans="1:9" ht="23.25" customHeight="1">
      <c r="A96" s="38" t="s">
        <v>59</v>
      </c>
      <c r="B96" s="35" t="s">
        <v>14</v>
      </c>
      <c r="C96" s="46" t="s">
        <v>12</v>
      </c>
      <c r="D96" s="99" t="s">
        <v>91</v>
      </c>
      <c r="E96" s="45" t="s">
        <v>25</v>
      </c>
      <c r="F96" s="49">
        <v>434389.56</v>
      </c>
      <c r="G96" s="97">
        <v>21523</v>
      </c>
      <c r="H96" s="44">
        <f t="shared" si="8"/>
        <v>412866.56</v>
      </c>
      <c r="I96" s="40">
        <f t="shared" si="6"/>
        <v>4.954769170787622</v>
      </c>
    </row>
    <row r="97" spans="1:9" ht="23.25" customHeight="1">
      <c r="A97" s="38" t="s">
        <v>126</v>
      </c>
      <c r="B97" s="35" t="s">
        <v>14</v>
      </c>
      <c r="C97" s="46" t="s">
        <v>12</v>
      </c>
      <c r="D97" s="99" t="s">
        <v>91</v>
      </c>
      <c r="E97" s="45" t="s">
        <v>127</v>
      </c>
      <c r="F97" s="49">
        <v>763136.43</v>
      </c>
      <c r="G97" s="97">
        <v>350728.13</v>
      </c>
      <c r="H97" s="44">
        <f t="shared" si="8"/>
        <v>412408.30000000005</v>
      </c>
      <c r="I97" s="40">
        <f t="shared" si="6"/>
        <v>45.95877174937121</v>
      </c>
    </row>
    <row r="98" spans="1:9" ht="19.5" customHeight="1">
      <c r="A98" s="57" t="s">
        <v>113</v>
      </c>
      <c r="B98" s="28" t="s">
        <v>14</v>
      </c>
      <c r="C98" s="70" t="s">
        <v>14</v>
      </c>
      <c r="D98" s="42"/>
      <c r="E98" s="43"/>
      <c r="F98" s="92">
        <f>F99+F100+F101+F102</f>
        <v>213660</v>
      </c>
      <c r="G98" s="92">
        <f>G99+G100+G101+G102</f>
        <v>36313.740000000005</v>
      </c>
      <c r="H98" s="89">
        <f t="shared" si="8"/>
        <v>177346.26</v>
      </c>
      <c r="I98" s="85">
        <f t="shared" si="6"/>
        <v>16.996040438079195</v>
      </c>
    </row>
    <row r="99" spans="1:9" ht="23.25" customHeight="1">
      <c r="A99" s="38" t="s">
        <v>63</v>
      </c>
      <c r="B99" s="35" t="s">
        <v>14</v>
      </c>
      <c r="C99" s="46" t="s">
        <v>14</v>
      </c>
      <c r="D99" s="39" t="s">
        <v>114</v>
      </c>
      <c r="E99" s="45" t="s">
        <v>19</v>
      </c>
      <c r="F99" s="49">
        <v>159183.72</v>
      </c>
      <c r="G99" s="44">
        <v>26854.56</v>
      </c>
      <c r="H99" s="44">
        <f t="shared" si="8"/>
        <v>132329.16</v>
      </c>
      <c r="I99" s="40">
        <f t="shared" si="6"/>
        <v>16.870167376412613</v>
      </c>
    </row>
    <row r="100" spans="1:9" ht="23.25" customHeight="1">
      <c r="A100" s="38" t="s">
        <v>22</v>
      </c>
      <c r="B100" s="35" t="s">
        <v>14</v>
      </c>
      <c r="C100" s="46" t="s">
        <v>14</v>
      </c>
      <c r="D100" s="39" t="s">
        <v>114</v>
      </c>
      <c r="E100" s="45" t="s">
        <v>23</v>
      </c>
      <c r="F100" s="49">
        <v>3863</v>
      </c>
      <c r="G100" s="44">
        <v>0</v>
      </c>
      <c r="H100" s="44">
        <f t="shared" si="8"/>
        <v>3863</v>
      </c>
      <c r="I100" s="40">
        <f t="shared" si="6"/>
        <v>0</v>
      </c>
    </row>
    <row r="101" spans="1:9" ht="28.5" customHeight="1">
      <c r="A101" s="41" t="s">
        <v>53</v>
      </c>
      <c r="B101" s="35" t="s">
        <v>14</v>
      </c>
      <c r="C101" s="46" t="s">
        <v>14</v>
      </c>
      <c r="D101" s="39" t="s">
        <v>114</v>
      </c>
      <c r="E101" s="45" t="s">
        <v>54</v>
      </c>
      <c r="F101" s="48">
        <v>48073.48</v>
      </c>
      <c r="G101" s="48">
        <v>7959.18</v>
      </c>
      <c r="H101" s="44">
        <f t="shared" si="8"/>
        <v>40114.3</v>
      </c>
      <c r="I101" s="40">
        <f t="shared" si="6"/>
        <v>16.55628009455525</v>
      </c>
    </row>
    <row r="102" spans="1:9" ht="28.5" customHeight="1">
      <c r="A102" s="34" t="s">
        <v>59</v>
      </c>
      <c r="B102" s="35" t="s">
        <v>14</v>
      </c>
      <c r="C102" s="46" t="s">
        <v>14</v>
      </c>
      <c r="D102" s="39" t="s">
        <v>114</v>
      </c>
      <c r="E102" s="45" t="s">
        <v>25</v>
      </c>
      <c r="F102" s="48">
        <v>2539.8</v>
      </c>
      <c r="G102" s="44">
        <v>1500</v>
      </c>
      <c r="H102" s="44">
        <f t="shared" si="8"/>
        <v>1039.8000000000002</v>
      </c>
      <c r="I102" s="40">
        <f t="shared" si="6"/>
        <v>59.05976848570753</v>
      </c>
    </row>
    <row r="103" spans="1:9" ht="1.5" customHeight="1" hidden="1">
      <c r="A103" s="41" t="s">
        <v>53</v>
      </c>
      <c r="B103" s="35" t="s">
        <v>14</v>
      </c>
      <c r="C103" s="35" t="s">
        <v>12</v>
      </c>
      <c r="D103" s="39" t="s">
        <v>92</v>
      </c>
      <c r="E103" s="45" t="s">
        <v>54</v>
      </c>
      <c r="F103" s="48"/>
      <c r="G103" s="44">
        <v>0</v>
      </c>
      <c r="H103" s="44">
        <f t="shared" si="8"/>
        <v>0</v>
      </c>
      <c r="I103" s="26" t="e">
        <f t="shared" si="6"/>
        <v>#DIV/0!</v>
      </c>
    </row>
    <row r="104" spans="1:9" ht="12.75">
      <c r="A104" s="57" t="s">
        <v>93</v>
      </c>
      <c r="B104" s="28" t="s">
        <v>17</v>
      </c>
      <c r="C104" s="70"/>
      <c r="D104" s="71"/>
      <c r="E104" s="72"/>
      <c r="F104" s="86">
        <f>SUM(F105)</f>
        <v>1639634.3</v>
      </c>
      <c r="G104" s="86">
        <f>SUM(G105)</f>
        <v>761247.01</v>
      </c>
      <c r="H104" s="89">
        <f t="shared" si="8"/>
        <v>878387.29</v>
      </c>
      <c r="I104" s="85">
        <f>G104/F104*100</f>
        <v>46.4278534548832</v>
      </c>
    </row>
    <row r="105" spans="1:9" ht="12.75">
      <c r="A105" s="73" t="s">
        <v>36</v>
      </c>
      <c r="B105" s="28" t="s">
        <v>17</v>
      </c>
      <c r="C105" s="28" t="s">
        <v>5</v>
      </c>
      <c r="D105" s="63"/>
      <c r="E105" s="63"/>
      <c r="F105" s="87">
        <f>F106</f>
        <v>1639634.3</v>
      </c>
      <c r="G105" s="87">
        <f>G106</f>
        <v>761247.01</v>
      </c>
      <c r="H105" s="89">
        <f t="shared" si="8"/>
        <v>878387.29</v>
      </c>
      <c r="I105" s="85">
        <f aca="true" t="shared" si="9" ref="I105:I122">G105/F105*100</f>
        <v>46.4278534548832</v>
      </c>
    </row>
    <row r="106" spans="1:9" ht="12.75">
      <c r="A106" s="74" t="s">
        <v>94</v>
      </c>
      <c r="B106" s="35" t="s">
        <v>17</v>
      </c>
      <c r="C106" s="35" t="s">
        <v>5</v>
      </c>
      <c r="D106" s="65" t="s">
        <v>95</v>
      </c>
      <c r="E106" s="65"/>
      <c r="F106" s="88">
        <f>F113+F114+F115+F116+F117+F118+F119+F122</f>
        <v>1639634.3</v>
      </c>
      <c r="G106" s="88">
        <f>G113+G114+G115+G116+G117+G118+G119+G122</f>
        <v>761247.01</v>
      </c>
      <c r="H106" s="88">
        <f>H113+H114+H115+H116+H117+H118+H119+H122</f>
        <v>878387.29</v>
      </c>
      <c r="I106" s="40">
        <f t="shared" si="9"/>
        <v>46.4278534548832</v>
      </c>
    </row>
    <row r="107" spans="1:9" ht="24.75" customHeight="1" hidden="1">
      <c r="A107" s="38" t="s">
        <v>96</v>
      </c>
      <c r="B107" s="35" t="s">
        <v>17</v>
      </c>
      <c r="C107" s="35" t="s">
        <v>5</v>
      </c>
      <c r="D107" s="65" t="s">
        <v>122</v>
      </c>
      <c r="E107" s="99">
        <v>111</v>
      </c>
      <c r="F107" s="91">
        <v>0</v>
      </c>
      <c r="G107" s="91">
        <v>0</v>
      </c>
      <c r="H107" s="44">
        <f aca="true" t="shared" si="10" ref="H107:H116">F107-G107</f>
        <v>0</v>
      </c>
      <c r="I107" s="40" t="e">
        <f aca="true" t="shared" si="11" ref="I107:I114">G107/F107*100</f>
        <v>#DIV/0!</v>
      </c>
    </row>
    <row r="108" spans="1:9" ht="26.25" customHeight="1" hidden="1">
      <c r="A108" s="41" t="s">
        <v>98</v>
      </c>
      <c r="B108" s="35" t="s">
        <v>17</v>
      </c>
      <c r="C108" s="35" t="s">
        <v>5</v>
      </c>
      <c r="D108" s="65" t="s">
        <v>122</v>
      </c>
      <c r="E108" s="99">
        <v>119</v>
      </c>
      <c r="F108" s="91">
        <v>0</v>
      </c>
      <c r="G108" s="91">
        <v>0</v>
      </c>
      <c r="H108" s="44">
        <f t="shared" si="10"/>
        <v>0</v>
      </c>
      <c r="I108" s="40" t="e">
        <f t="shared" si="11"/>
        <v>#DIV/0!</v>
      </c>
    </row>
    <row r="109" spans="1:9" ht="24" customHeight="1" hidden="1">
      <c r="A109" s="38" t="s">
        <v>96</v>
      </c>
      <c r="B109" s="35" t="s">
        <v>17</v>
      </c>
      <c r="C109" s="35" t="s">
        <v>5</v>
      </c>
      <c r="D109" s="65" t="s">
        <v>117</v>
      </c>
      <c r="E109" s="99">
        <v>111</v>
      </c>
      <c r="F109" s="91">
        <v>0</v>
      </c>
      <c r="G109" s="91">
        <v>0</v>
      </c>
      <c r="H109" s="44">
        <f t="shared" si="10"/>
        <v>0</v>
      </c>
      <c r="I109" s="40" t="e">
        <f t="shared" si="11"/>
        <v>#DIV/0!</v>
      </c>
    </row>
    <row r="110" spans="1:9" ht="33.75" customHeight="1" hidden="1">
      <c r="A110" s="41" t="s">
        <v>98</v>
      </c>
      <c r="B110" s="35" t="s">
        <v>17</v>
      </c>
      <c r="C110" s="35" t="s">
        <v>5</v>
      </c>
      <c r="D110" s="65" t="s">
        <v>117</v>
      </c>
      <c r="E110" s="99">
        <v>119</v>
      </c>
      <c r="F110" s="91">
        <v>0</v>
      </c>
      <c r="G110" s="91">
        <v>0</v>
      </c>
      <c r="H110" s="44">
        <f t="shared" si="10"/>
        <v>0</v>
      </c>
      <c r="I110" s="40" t="e">
        <f t="shared" si="11"/>
        <v>#DIV/0!</v>
      </c>
    </row>
    <row r="111" spans="1:9" ht="25.5" customHeight="1" hidden="1">
      <c r="A111" s="38" t="s">
        <v>59</v>
      </c>
      <c r="B111" s="35" t="s">
        <v>17</v>
      </c>
      <c r="C111" s="35" t="s">
        <v>5</v>
      </c>
      <c r="D111" s="65" t="s">
        <v>117</v>
      </c>
      <c r="E111" s="99">
        <v>244</v>
      </c>
      <c r="F111" s="91">
        <v>0</v>
      </c>
      <c r="G111" s="91">
        <v>0</v>
      </c>
      <c r="H111" s="44">
        <f t="shared" si="10"/>
        <v>0</v>
      </c>
      <c r="I111" s="40" t="e">
        <f t="shared" si="11"/>
        <v>#DIV/0!</v>
      </c>
    </row>
    <row r="112" spans="1:9" ht="17.25" customHeight="1" hidden="1">
      <c r="A112" s="38" t="s">
        <v>115</v>
      </c>
      <c r="B112" s="35" t="s">
        <v>17</v>
      </c>
      <c r="C112" s="35" t="s">
        <v>5</v>
      </c>
      <c r="D112" s="65" t="s">
        <v>117</v>
      </c>
      <c r="E112" s="99">
        <v>831</v>
      </c>
      <c r="F112" s="91">
        <v>0</v>
      </c>
      <c r="G112" s="91">
        <v>0</v>
      </c>
      <c r="H112" s="44">
        <f t="shared" si="10"/>
        <v>0</v>
      </c>
      <c r="I112" s="40" t="e">
        <f t="shared" si="11"/>
        <v>#DIV/0!</v>
      </c>
    </row>
    <row r="113" spans="1:9" ht="27" customHeight="1">
      <c r="A113" s="38" t="s">
        <v>59</v>
      </c>
      <c r="B113" s="35" t="s">
        <v>17</v>
      </c>
      <c r="C113" s="35" t="s">
        <v>5</v>
      </c>
      <c r="D113" s="65" t="s">
        <v>131</v>
      </c>
      <c r="E113" s="99">
        <v>244</v>
      </c>
      <c r="F113" s="91">
        <v>380100</v>
      </c>
      <c r="G113" s="91">
        <v>380100</v>
      </c>
      <c r="H113" s="44">
        <f t="shared" si="10"/>
        <v>0</v>
      </c>
      <c r="I113" s="40">
        <f t="shared" si="11"/>
        <v>100</v>
      </c>
    </row>
    <row r="114" spans="1:9" ht="23.25" customHeight="1">
      <c r="A114" s="38" t="s">
        <v>59</v>
      </c>
      <c r="B114" s="35" t="s">
        <v>17</v>
      </c>
      <c r="C114" s="35" t="s">
        <v>5</v>
      </c>
      <c r="D114" s="65" t="s">
        <v>132</v>
      </c>
      <c r="E114" s="99">
        <v>244</v>
      </c>
      <c r="F114" s="91">
        <v>203000</v>
      </c>
      <c r="G114" s="91">
        <v>203000</v>
      </c>
      <c r="H114" s="44">
        <f t="shared" si="10"/>
        <v>0</v>
      </c>
      <c r="I114" s="40">
        <f t="shared" si="11"/>
        <v>100</v>
      </c>
    </row>
    <row r="115" spans="1:9" ht="24" customHeight="1">
      <c r="A115" s="38" t="s">
        <v>96</v>
      </c>
      <c r="B115" s="35" t="s">
        <v>17</v>
      </c>
      <c r="C115" s="35" t="s">
        <v>5</v>
      </c>
      <c r="D115" s="65" t="s">
        <v>83</v>
      </c>
      <c r="E115" s="39" t="s">
        <v>37</v>
      </c>
      <c r="F115" s="49">
        <v>517522.5</v>
      </c>
      <c r="G115" s="44">
        <v>122182.32</v>
      </c>
      <c r="H115" s="44">
        <f t="shared" si="10"/>
        <v>395340.18</v>
      </c>
      <c r="I115" s="40">
        <f t="shared" si="9"/>
        <v>23.609083663029146</v>
      </c>
    </row>
    <row r="116" spans="1:9" ht="12.75">
      <c r="A116" s="37" t="s">
        <v>97</v>
      </c>
      <c r="B116" s="35" t="s">
        <v>17</v>
      </c>
      <c r="C116" s="35" t="s">
        <v>5</v>
      </c>
      <c r="D116" s="65" t="s">
        <v>83</v>
      </c>
      <c r="E116" s="39" t="s">
        <v>38</v>
      </c>
      <c r="F116" s="49">
        <v>6000</v>
      </c>
      <c r="G116" s="44">
        <v>0</v>
      </c>
      <c r="H116" s="44">
        <f t="shared" si="10"/>
        <v>6000</v>
      </c>
      <c r="I116" s="40">
        <f t="shared" si="9"/>
        <v>0</v>
      </c>
    </row>
    <row r="117" spans="1:9" ht="24">
      <c r="A117" s="41" t="s">
        <v>98</v>
      </c>
      <c r="B117" s="35" t="s">
        <v>17</v>
      </c>
      <c r="C117" s="35" t="s">
        <v>5</v>
      </c>
      <c r="D117" s="65" t="s">
        <v>83</v>
      </c>
      <c r="E117" s="39" t="s">
        <v>99</v>
      </c>
      <c r="F117" s="49">
        <v>156291.79</v>
      </c>
      <c r="G117" s="44">
        <v>43509.98</v>
      </c>
      <c r="H117" s="44">
        <f aca="true" t="shared" si="12" ref="H117:H128">F117-G117</f>
        <v>112781.81</v>
      </c>
      <c r="I117" s="40">
        <f t="shared" si="9"/>
        <v>27.83894150806002</v>
      </c>
    </row>
    <row r="118" spans="1:9" ht="24">
      <c r="A118" s="38" t="s">
        <v>59</v>
      </c>
      <c r="B118" s="35" t="s">
        <v>17</v>
      </c>
      <c r="C118" s="35" t="s">
        <v>5</v>
      </c>
      <c r="D118" s="65" t="s">
        <v>83</v>
      </c>
      <c r="E118" s="45" t="s">
        <v>25</v>
      </c>
      <c r="F118" s="49">
        <v>21400.79</v>
      </c>
      <c r="G118" s="44">
        <v>6718</v>
      </c>
      <c r="H118" s="44">
        <f t="shared" si="12"/>
        <v>14682.79</v>
      </c>
      <c r="I118" s="40">
        <f t="shared" si="9"/>
        <v>31.391364524393722</v>
      </c>
    </row>
    <row r="119" spans="1:9" ht="12.75">
      <c r="A119" s="38" t="s">
        <v>126</v>
      </c>
      <c r="B119" s="35" t="s">
        <v>17</v>
      </c>
      <c r="C119" s="35" t="s">
        <v>5</v>
      </c>
      <c r="D119" s="65" t="s">
        <v>83</v>
      </c>
      <c r="E119" s="45" t="s">
        <v>127</v>
      </c>
      <c r="F119" s="49">
        <v>353319.22</v>
      </c>
      <c r="G119" s="44">
        <v>5643.39</v>
      </c>
      <c r="H119" s="44">
        <f>F119-G119</f>
        <v>347675.82999999996</v>
      </c>
      <c r="I119" s="40">
        <f>G119/F119*100</f>
        <v>1.5972496486321919</v>
      </c>
    </row>
    <row r="120" spans="1:9" ht="0.75" customHeight="1" hidden="1">
      <c r="A120" s="38" t="s">
        <v>65</v>
      </c>
      <c r="B120" s="35" t="s">
        <v>17</v>
      </c>
      <c r="C120" s="35" t="s">
        <v>5</v>
      </c>
      <c r="D120" s="65" t="s">
        <v>83</v>
      </c>
      <c r="E120" s="45" t="s">
        <v>27</v>
      </c>
      <c r="F120" s="49">
        <v>0</v>
      </c>
      <c r="G120" s="44">
        <v>0</v>
      </c>
      <c r="H120" s="44">
        <f t="shared" si="12"/>
        <v>0</v>
      </c>
      <c r="I120" s="40" t="e">
        <f t="shared" si="9"/>
        <v>#DIV/0!</v>
      </c>
    </row>
    <row r="121" spans="1:9" ht="0.75" customHeight="1" hidden="1">
      <c r="A121" s="38" t="s">
        <v>28</v>
      </c>
      <c r="B121" s="35" t="s">
        <v>17</v>
      </c>
      <c r="C121" s="35" t="s">
        <v>5</v>
      </c>
      <c r="D121" s="65" t="s">
        <v>83</v>
      </c>
      <c r="E121" s="45" t="s">
        <v>29</v>
      </c>
      <c r="F121" s="49">
        <v>0</v>
      </c>
      <c r="G121" s="44">
        <v>0</v>
      </c>
      <c r="H121" s="44">
        <f t="shared" si="12"/>
        <v>0</v>
      </c>
      <c r="I121" s="40" t="e">
        <f t="shared" si="9"/>
        <v>#DIV/0!</v>
      </c>
    </row>
    <row r="122" spans="1:9" ht="12" customHeight="1">
      <c r="A122" s="96" t="s">
        <v>67</v>
      </c>
      <c r="B122" s="35" t="s">
        <v>17</v>
      </c>
      <c r="C122" s="35" t="s">
        <v>5</v>
      </c>
      <c r="D122" s="65" t="s">
        <v>83</v>
      </c>
      <c r="E122" s="45" t="s">
        <v>68</v>
      </c>
      <c r="F122" s="49">
        <v>2000</v>
      </c>
      <c r="G122" s="44">
        <v>93.32</v>
      </c>
      <c r="H122" s="44">
        <f t="shared" si="12"/>
        <v>1906.68</v>
      </c>
      <c r="I122" s="40">
        <f t="shared" si="9"/>
        <v>4.6659999999999995</v>
      </c>
    </row>
    <row r="123" spans="1:9" ht="12.75">
      <c r="A123" s="75" t="s">
        <v>18</v>
      </c>
      <c r="B123" s="76">
        <v>10</v>
      </c>
      <c r="C123" s="76"/>
      <c r="D123" s="76"/>
      <c r="E123" s="77"/>
      <c r="F123" s="90">
        <f>F124</f>
        <v>9090.52</v>
      </c>
      <c r="G123" s="90">
        <f>G124</f>
        <v>9090.52</v>
      </c>
      <c r="H123" s="89">
        <f t="shared" si="12"/>
        <v>0</v>
      </c>
      <c r="I123" s="85">
        <f aca="true" t="shared" si="13" ref="I123:I129">G123/F123*100</f>
        <v>100</v>
      </c>
    </row>
    <row r="124" spans="1:9" ht="12.75">
      <c r="A124" s="75" t="s">
        <v>39</v>
      </c>
      <c r="B124" s="78">
        <v>10</v>
      </c>
      <c r="C124" s="28" t="s">
        <v>5</v>
      </c>
      <c r="D124" s="70"/>
      <c r="E124" s="43"/>
      <c r="F124" s="86">
        <f>SUM(F125)</f>
        <v>9090.52</v>
      </c>
      <c r="G124" s="86">
        <f>SUM(G125)</f>
        <v>9090.52</v>
      </c>
      <c r="H124" s="89">
        <f t="shared" si="12"/>
        <v>0</v>
      </c>
      <c r="I124" s="85">
        <f t="shared" si="13"/>
        <v>100</v>
      </c>
    </row>
    <row r="125" spans="1:9" ht="12.75">
      <c r="A125" s="79" t="s">
        <v>40</v>
      </c>
      <c r="B125" s="80">
        <v>10</v>
      </c>
      <c r="C125" s="35" t="s">
        <v>5</v>
      </c>
      <c r="D125" s="46" t="s">
        <v>100</v>
      </c>
      <c r="E125" s="45"/>
      <c r="F125" s="91">
        <f aca="true" t="shared" si="14" ref="F125:G127">F126</f>
        <v>9090.52</v>
      </c>
      <c r="G125" s="91">
        <f t="shared" si="14"/>
        <v>9090.52</v>
      </c>
      <c r="H125" s="44">
        <f t="shared" si="12"/>
        <v>0</v>
      </c>
      <c r="I125" s="40">
        <f t="shared" si="13"/>
        <v>100</v>
      </c>
    </row>
    <row r="126" spans="1:9" ht="12.75">
      <c r="A126" s="79" t="s">
        <v>101</v>
      </c>
      <c r="B126" s="80">
        <v>10</v>
      </c>
      <c r="C126" s="35" t="s">
        <v>5</v>
      </c>
      <c r="D126" s="46" t="s">
        <v>86</v>
      </c>
      <c r="E126" s="45"/>
      <c r="F126" s="91">
        <f t="shared" si="14"/>
        <v>9090.52</v>
      </c>
      <c r="G126" s="91">
        <f t="shared" si="14"/>
        <v>9090.52</v>
      </c>
      <c r="H126" s="44">
        <f t="shared" si="12"/>
        <v>0</v>
      </c>
      <c r="I126" s="40">
        <f t="shared" si="13"/>
        <v>100</v>
      </c>
    </row>
    <row r="127" spans="1:9" ht="12.75">
      <c r="A127" s="81" t="s">
        <v>102</v>
      </c>
      <c r="B127" s="80">
        <v>10</v>
      </c>
      <c r="C127" s="35" t="s">
        <v>5</v>
      </c>
      <c r="D127" s="46" t="s">
        <v>86</v>
      </c>
      <c r="E127" s="45"/>
      <c r="F127" s="91">
        <f t="shared" si="14"/>
        <v>9090.52</v>
      </c>
      <c r="G127" s="91">
        <f t="shared" si="14"/>
        <v>9090.52</v>
      </c>
      <c r="H127" s="44">
        <f t="shared" si="12"/>
        <v>0</v>
      </c>
      <c r="I127" s="40">
        <f t="shared" si="13"/>
        <v>100</v>
      </c>
    </row>
    <row r="128" spans="1:9" ht="24">
      <c r="A128" s="82" t="s">
        <v>103</v>
      </c>
      <c r="B128" s="80">
        <v>10</v>
      </c>
      <c r="C128" s="35" t="s">
        <v>5</v>
      </c>
      <c r="D128" s="46" t="s">
        <v>86</v>
      </c>
      <c r="E128" s="45" t="s">
        <v>108</v>
      </c>
      <c r="F128" s="91">
        <v>9090.52</v>
      </c>
      <c r="G128" s="44">
        <v>9090.52</v>
      </c>
      <c r="H128" s="44">
        <f t="shared" si="12"/>
        <v>0</v>
      </c>
      <c r="I128" s="40">
        <f t="shared" si="13"/>
        <v>100</v>
      </c>
    </row>
    <row r="129" spans="1:9" ht="12.75">
      <c r="A129" s="83" t="s">
        <v>104</v>
      </c>
      <c r="B129" s="23"/>
      <c r="C129" s="23"/>
      <c r="D129" s="23"/>
      <c r="E129" s="23"/>
      <c r="F129" s="90">
        <f>F123+F104+F65+F62+F51+F11</f>
        <v>7775693.7700000005</v>
      </c>
      <c r="G129" s="90">
        <f>G123+G104+G65+G62+G51+G11</f>
        <v>1785565.1199999999</v>
      </c>
      <c r="H129" s="90">
        <f>H123+H104+H65+H62+H51+H11</f>
        <v>5990128.649999999</v>
      </c>
      <c r="I129" s="85">
        <f t="shared" si="13"/>
        <v>22.963418735560616</v>
      </c>
    </row>
  </sheetData>
  <sheetProtection/>
  <mergeCells count="7">
    <mergeCell ref="A1:I1"/>
    <mergeCell ref="A5:E5"/>
    <mergeCell ref="A7:E7"/>
    <mergeCell ref="A6:E6"/>
    <mergeCell ref="A2:I2"/>
    <mergeCell ref="A3:I3"/>
    <mergeCell ref="A4:I4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2020-05-26T07:42:38Z</cp:lastPrinted>
  <dcterms:created xsi:type="dcterms:W3CDTF">1996-10-08T23:32:33Z</dcterms:created>
  <dcterms:modified xsi:type="dcterms:W3CDTF">2021-07-29T08:13:47Z</dcterms:modified>
  <cp:category/>
  <cp:version/>
  <cp:contentType/>
  <cp:contentStatus/>
</cp:coreProperties>
</file>